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ec5bb3bbff6b547b/Desktop/Master Drive/AVS/Useful Tools/2024 Strategic Planning Tools/"/>
    </mc:Choice>
  </mc:AlternateContent>
  <xr:revisionPtr revIDLastSave="0" documentId="14_{FCCC4B09-5166-4CC8-AB9B-F83FD0264234}" xr6:coauthVersionLast="47" xr6:coauthVersionMax="47" xr10:uidLastSave="{00000000-0000-0000-0000-000000000000}"/>
  <bookViews>
    <workbookView xWindow="-98" yWindow="-98" windowWidth="21795" windowHeight="13875" xr2:uid="{AF31E454-8746-410E-B5ED-3ACDCEE00D8D}"/>
  </bookViews>
  <sheets>
    <sheet name="Sheet1" sheetId="1" r:id="rId1"/>
  </sheets>
  <definedNames>
    <definedName name="_xlnm.Print_Area" localSheetId="0">Sheet1!$A$1:$Q$74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2" i="1" l="1"/>
  <c r="B48" i="1"/>
  <c r="B44" i="1"/>
  <c r="B37" i="1"/>
  <c r="B33" i="1"/>
  <c r="B29" i="1"/>
  <c r="B26" i="1"/>
  <c r="B8" i="1"/>
  <c r="B22" i="1"/>
  <c r="B64" i="1"/>
  <c r="B60" i="1"/>
  <c r="B55" i="1"/>
  <c r="B51" i="1"/>
  <c r="B47" i="1"/>
  <c r="B43" i="1"/>
  <c r="B36" i="1"/>
  <c r="B32" i="1"/>
  <c r="B28" i="1"/>
  <c r="B24" i="1"/>
  <c r="B20" i="1"/>
  <c r="B16" i="1"/>
  <c r="B12" i="1"/>
  <c r="B7" i="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Shay Foulk</author>
  </authors>
  <commentList>
    <comment ref="B1" authorId="0" shapeId="0" xr:uid="{D1D82A1E-8155-4451-ABFF-95D569115A49}">
      <text>
        <r>
          <rPr>
            <b/>
            <sz val="9"/>
            <color indexed="81"/>
            <rFont val="Tahoma"/>
            <family val="2"/>
          </rPr>
          <t>Shay Foulk:</t>
        </r>
        <r>
          <rPr>
            <sz val="9"/>
            <color indexed="81"/>
            <rFont val="Tahoma"/>
            <family val="2"/>
          </rPr>
          <t xml:space="preserve">
These are a baseline of indicators. Ask your lender, team, board, etc. what other metrics they want to see. Keep in mind, these can be Key performance indicators, but don't have to be. KPI's can be total sales, market price, yield, % coverage, efficiency, etc.</t>
        </r>
      </text>
    </comment>
  </commentList>
</comments>
</file>

<file path=xl/sharedStrings.xml><?xml version="1.0" encoding="utf-8"?>
<sst xmlns="http://schemas.openxmlformats.org/spreadsheetml/2006/main" count="52" uniqueCount="40">
  <si>
    <t>Farm Financial Ratios for Running Your Business</t>
  </si>
  <si>
    <t>Current Ratio</t>
  </si>
  <si>
    <t>Current Assets</t>
  </si>
  <si>
    <t>Current Liabilities</t>
  </si>
  <si>
    <t>Quick Ratio</t>
  </si>
  <si>
    <t>Inventory</t>
  </si>
  <si>
    <t>Debt-to-Equity</t>
  </si>
  <si>
    <t>Total Debt</t>
  </si>
  <si>
    <t>Total Equity</t>
  </si>
  <si>
    <t>Gross Profit Margin</t>
  </si>
  <si>
    <t>Revenue</t>
  </si>
  <si>
    <t>Cost of Goods Sold</t>
  </si>
  <si>
    <t>Operating Profit Margin</t>
  </si>
  <si>
    <t>Operating Income</t>
  </si>
  <si>
    <t>Net Profit Margin</t>
  </si>
  <si>
    <t>Net Income</t>
  </si>
  <si>
    <t>Return on Assets (ROA)</t>
  </si>
  <si>
    <t>Total Assets</t>
  </si>
  <si>
    <t>Return on Equity</t>
  </si>
  <si>
    <t>EBITDA</t>
  </si>
  <si>
    <t>Taxes</t>
  </si>
  <si>
    <t>Interest</t>
  </si>
  <si>
    <t>Depreciation</t>
  </si>
  <si>
    <t>Amortization</t>
  </si>
  <si>
    <t>Interest Coverage</t>
  </si>
  <si>
    <t>Interest Expense</t>
  </si>
  <si>
    <t>Inventory Turnover Ratio</t>
  </si>
  <si>
    <t>Average Inventory</t>
  </si>
  <si>
    <t>Accounts Receivable Turnover Ratio</t>
  </si>
  <si>
    <t>Net Credit Sales</t>
  </si>
  <si>
    <t>Average Account Receivables</t>
  </si>
  <si>
    <t>Cash Conversion Cycle</t>
  </si>
  <si>
    <t>Days Inventory Outstanding</t>
  </si>
  <si>
    <t>Days Sales Outstanding</t>
  </si>
  <si>
    <t>Days Payable Outstanding</t>
  </si>
  <si>
    <t>Leverage Ratio</t>
  </si>
  <si>
    <t>Price-to-Earnings Ratio</t>
  </si>
  <si>
    <t>Market Value per Share</t>
  </si>
  <si>
    <t>Earnings per Share</t>
  </si>
  <si>
    <t>Your Notes on each metric- thoughts, explanation,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</si>
</sst>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9" formatCode="0.000"/>
    <numFmt numFmtId="171" formatCode="0.000%"/>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b/>
      <u/>
      <sz val="11"/>
      <color theme="1"/>
      <name val="Aptos Narrow"/>
      <family val="2"/>
      <scheme val="minor"/>
    </font>
    <font>
      <sz val="9"/>
      <color indexed="81"/>
      <name val="Tahoma"/>
      <family val="2"/>
    </font>
    <font>
      <b/>
      <sz val="9"/>
      <color indexed="81"/>
      <name val="Tahoma"/>
      <family val="2"/>
    </font>
    <font>
      <sz val="12"/>
      <color theme="1"/>
      <name val="Aptos Narrow"/>
      <family val="2"/>
      <scheme val="minor"/>
    </font>
    <font>
      <sz val="18"/>
      <color theme="1"/>
      <name val="Aptos Narrow"/>
      <family val="2"/>
      <scheme val="minor"/>
    </font>
  </fonts>
  <fills count="3">
    <fill>
      <patternFill patternType="none"/>
    </fill>
    <fill>
      <patternFill patternType="gray125"/>
    </fill>
    <fill>
      <patternFill patternType="solid">
        <fgColor theme="5" tint="0.59999389629810485"/>
        <bgColor indexed="64"/>
      </patternFill>
    </fill>
  </fills>
  <borders count="12">
    <border>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2" fillId="0" borderId="0" xfId="0" applyFont="1"/>
    <xf numFmtId="0" fontId="0" fillId="0" borderId="0" xfId="0" applyAlignment="1">
      <alignment horizontal="center"/>
    </xf>
    <xf numFmtId="0" fontId="0" fillId="0" borderId="0" xfId="0" applyFill="1" applyBorder="1" applyAlignment="1">
      <alignment horizontal="center"/>
    </xf>
    <xf numFmtId="0" fontId="2" fillId="0" borderId="0" xfId="0" applyFont="1" applyAlignment="1">
      <alignment wrapText="1"/>
    </xf>
    <xf numFmtId="0" fontId="3" fillId="0" borderId="0" xfId="0" applyFont="1"/>
    <xf numFmtId="0" fontId="0" fillId="0" borderId="0" xfId="0" applyAlignment="1">
      <alignment horizontal="left" vertical="top"/>
    </xf>
    <xf numFmtId="0" fontId="2" fillId="0" borderId="0" xfId="0" applyFont="1" applyAlignment="1">
      <alignment horizontal="left" vertical="top"/>
    </xf>
    <xf numFmtId="0" fontId="0" fillId="2" borderId="2" xfId="0" applyFill="1" applyBorder="1" applyAlignment="1">
      <alignment horizont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44" fontId="0" fillId="2" borderId="2" xfId="1" applyFont="1" applyFill="1" applyBorder="1" applyAlignment="1">
      <alignment horizontal="left"/>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0" borderId="5" xfId="0" applyFill="1" applyBorder="1" applyAlignment="1">
      <alignment horizontal="left" vertical="top"/>
    </xf>
    <xf numFmtId="0" fontId="0" fillId="0" borderId="6" xfId="0" applyFill="1" applyBorder="1" applyAlignment="1">
      <alignment horizontal="left" vertical="top"/>
    </xf>
    <xf numFmtId="0" fontId="0" fillId="0" borderId="0" xfId="0" applyFill="1" applyBorder="1" applyAlignment="1">
      <alignment horizontal="left" vertical="top"/>
    </xf>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xf numFmtId="0" fontId="0" fillId="0" borderId="10" xfId="0" applyFill="1" applyBorder="1" applyAlignment="1">
      <alignment horizontal="left" vertical="top"/>
    </xf>
    <xf numFmtId="44" fontId="0" fillId="2" borderId="8" xfId="1" applyFont="1" applyFill="1" applyBorder="1" applyAlignment="1">
      <alignment horizontal="left"/>
    </xf>
    <xf numFmtId="0" fontId="7" fillId="0" borderId="1" xfId="0" applyFont="1" applyBorder="1" applyAlignment="1">
      <alignment horizontal="center"/>
    </xf>
    <xf numFmtId="44" fontId="6" fillId="0" borderId="1" xfId="1" applyFont="1" applyBorder="1" applyAlignment="1">
      <alignment horizontal="left"/>
    </xf>
    <xf numFmtId="169" fontId="7" fillId="0" borderId="1" xfId="0" applyNumberFormat="1" applyFont="1" applyBorder="1" applyAlignment="1">
      <alignment horizontal="center"/>
    </xf>
    <xf numFmtId="2" fontId="7" fillId="0" borderId="1" xfId="0" applyNumberFormat="1" applyFont="1" applyBorder="1" applyAlignment="1">
      <alignment horizontal="center"/>
    </xf>
    <xf numFmtId="2" fontId="7" fillId="0" borderId="11" xfId="0" applyNumberFormat="1" applyFont="1" applyBorder="1" applyAlignment="1">
      <alignment horizontal="center"/>
    </xf>
    <xf numFmtId="9" fontId="7" fillId="0" borderId="1" xfId="2" applyFont="1" applyBorder="1" applyAlignment="1">
      <alignment horizontal="center"/>
    </xf>
    <xf numFmtId="171" fontId="7" fillId="0" borderId="1" xfId="2" applyNumberFormat="1"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14287</xdr:colOff>
      <xdr:row>2</xdr:row>
      <xdr:rowOff>23812</xdr:rowOff>
    </xdr:from>
    <xdr:to>
      <xdr:col>16</xdr:col>
      <xdr:colOff>271462</xdr:colOff>
      <xdr:row>72</xdr:row>
      <xdr:rowOff>76200</xdr:rowOff>
    </xdr:to>
    <xdr:sp macro="" textlink="">
      <xdr:nvSpPr>
        <xdr:cNvPr id="2" name="TextBox 1">
          <a:extLst>
            <a:ext uri="{FF2B5EF4-FFF2-40B4-BE49-F238E27FC236}">
              <a16:creationId xmlns:a16="http://schemas.microsoft.com/office/drawing/2014/main" id="{F13B76F4-583C-DDF9-6854-BF2163A7172A}"/>
            </a:ext>
          </a:extLst>
        </xdr:cNvPr>
        <xdr:cNvSpPr txBox="1"/>
      </xdr:nvSpPr>
      <xdr:spPr>
        <a:xfrm>
          <a:off x="7219950" y="390525"/>
          <a:ext cx="5438775" cy="1504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1. Current Ratio</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Current Assets / Current Liabilities</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Measures a company's ability to pay off its short-term liabilities with its short-term assets.</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2. Quick Ratio (Acid-Test Ratio)</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(Current Assets - Inventory) / Current Liabilities</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Similar to the current ratio but excludes inventory from current assets to provide a stricter measure of liquidity.</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3. Debt-to-Equity Ratio</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Total Debt / Total Equity</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Indicates the proportion of company financing that comes from creditors and investors. A higher ratio implies more debt relative to equity.</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4. Gross Profit Margin</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(Revenue - Cost of Goods Sold) / Revenue</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Shows the percentage of revenue that exceeds the cost of goods sold, indicating the efficiency of production.</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5. Operating Profit Margin</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Operating Income / Revenue</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Reflects the percentage of revenue that remains after paying for variable costs of production like wages and raw materials.</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6. Net Profit Margin</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Net Income / Revenue</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Measures how much net income (or profit) is generated as a percentage of revenue.</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7. Return on Assets (ROA)</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Net Income / Total Assets</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Indicates how efficiently a company uses its assets to generate profit.</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8. Return on Equity (ROE)</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Net Income / Total Equity</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Measures the return on investment for shareholders, showing how well a company uses equity to generate profits.</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9. EBITDA</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Earnings Before Interest, Taxes, Depreciation, and Amortization</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Provides insight into a company's operational performance by excluding the effects of financing and accounting decisions.</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10. Interest Coverage Ratio</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Operating Income / Interest Expense</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Assesses a company's ability to pay interest on its debt from its operating income.</a:t>
          </a:r>
        </a:p>
        <a:p>
          <a:endParaRPr lang="en-US" sz="1100" b="1" i="0">
            <a:solidFill>
              <a:schemeClr val="dk1"/>
            </a:solidFill>
            <a:effectLst/>
            <a:latin typeface="+mn-lt"/>
            <a:ea typeface="+mn-ea"/>
            <a:cs typeface="+mn-cs"/>
          </a:endParaRP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11. Inventory Turnover Ratio</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Cost of Goods Sold / Average Inventory</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Measures how quickly inventory is sold and replaced over a period, indicating the efficiency of inventory management.</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12. Accounts Receivable Turnover Ratio</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Net Credit Sales / Average Accounts Receivable</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Reflects how efficiently a company collects receivables, a higher turnover rate indicates efficient credit and collection processes.</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13. Cash Conversion Cycle (CCC)</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Days Inventory Outstanding + Days Sales Outstanding - Days Payable Outstanding</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Gauges how quickly a company can convert its investments in inventory and other resources into cash flows from sales.</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14. Leverage Ratio</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Total Debt / Total Assets</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Provides insights into the level of a company's debt relative to its assets, helping assess financial stability.</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15. Price-to-Earnings Ratio (P/E Ratio)</a:t>
          </a:r>
        </a:p>
        <a:p>
          <a:r>
            <a:rPr lang="en-US" sz="1100" b="1" i="0">
              <a:solidFill>
                <a:schemeClr val="dk1"/>
              </a:solidFill>
              <a:effectLst/>
              <a:latin typeface="+mn-lt"/>
              <a:ea typeface="+mn-ea"/>
              <a:cs typeface="+mn-cs"/>
            </a:rPr>
            <a:t>Formula</a:t>
          </a:r>
          <a:r>
            <a:rPr lang="en-US" sz="1100" b="0" i="0">
              <a:solidFill>
                <a:schemeClr val="dk1"/>
              </a:solidFill>
              <a:effectLst/>
              <a:latin typeface="+mn-lt"/>
              <a:ea typeface="+mn-ea"/>
              <a:cs typeface="+mn-cs"/>
            </a:rPr>
            <a:t>: Market Value per Share / Earnings per Share</a:t>
          </a:r>
        </a:p>
        <a:p>
          <a:r>
            <a:rPr lang="en-US" sz="1100" b="1" i="0">
              <a:solidFill>
                <a:schemeClr val="dk1"/>
              </a:solidFill>
              <a:effectLst/>
              <a:latin typeface="+mn-lt"/>
              <a:ea typeface="+mn-ea"/>
              <a:cs typeface="+mn-cs"/>
            </a:rPr>
            <a:t>Explanation</a:t>
          </a:r>
          <a:r>
            <a:rPr lang="en-US" sz="1100" b="0" i="0">
              <a:solidFill>
                <a:schemeClr val="dk1"/>
              </a:solidFill>
              <a:effectLst/>
              <a:latin typeface="+mn-lt"/>
              <a:ea typeface="+mn-ea"/>
              <a:cs typeface="+mn-cs"/>
            </a:rPr>
            <a:t>: Relevant for publicly traded companies, it measures the market's valuation of a company relative to its earnings.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For each of these metrics, you'll need to gather specific financial data from your business's income statement, balance sheet, and cash flow statement to calculate the ratios. These calculations can provide valuable insights into your business's financial health, operational efficiency, and profitability.</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555F6-5D23-4AD0-96C6-D20D67B56D8E}">
  <sheetPr>
    <pageSetUpPr fitToPage="1"/>
  </sheetPr>
  <dimension ref="A1:H66"/>
  <sheetViews>
    <sheetView tabSelected="1" workbookViewId="0">
      <selection activeCell="H70" sqref="H70"/>
    </sheetView>
  </sheetViews>
  <sheetFormatPr defaultRowHeight="14.25" x14ac:dyDescent="0.45"/>
  <cols>
    <col min="1" max="1" width="23.86328125" customWidth="1"/>
    <col min="2" max="2" width="22.59765625" style="2" customWidth="1"/>
    <col min="3" max="8" width="9.06640625" style="6"/>
  </cols>
  <sheetData>
    <row r="1" spans="1:8" x14ac:dyDescent="0.45">
      <c r="A1" s="5" t="s">
        <v>0</v>
      </c>
    </row>
    <row r="2" spans="1:8" ht="14.65" thickBot="1" x14ac:dyDescent="0.5">
      <c r="C2" s="7" t="s">
        <v>39</v>
      </c>
    </row>
    <row r="3" spans="1:8" ht="27" customHeight="1" x14ac:dyDescent="0.7">
      <c r="A3" s="1" t="s">
        <v>1</v>
      </c>
      <c r="B3" s="32">
        <f>B4/B5</f>
        <v>1.6924778761061947</v>
      </c>
      <c r="C3" s="9"/>
      <c r="D3" s="10"/>
      <c r="E3" s="10"/>
      <c r="F3" s="10"/>
      <c r="G3" s="10"/>
      <c r="H3" s="11"/>
    </row>
    <row r="4" spans="1:8" x14ac:dyDescent="0.45">
      <c r="A4" t="s">
        <v>2</v>
      </c>
      <c r="B4" s="18">
        <v>765000</v>
      </c>
      <c r="C4" s="12"/>
      <c r="D4" s="13"/>
      <c r="E4" s="13"/>
      <c r="F4" s="13"/>
      <c r="G4" s="13"/>
      <c r="H4" s="14"/>
    </row>
    <row r="5" spans="1:8" x14ac:dyDescent="0.45">
      <c r="A5" t="s">
        <v>3</v>
      </c>
      <c r="B5" s="18">
        <v>452000</v>
      </c>
      <c r="C5" s="15"/>
      <c r="D5" s="16"/>
      <c r="E5" s="16"/>
      <c r="F5" s="16"/>
      <c r="G5" s="16"/>
      <c r="H5" s="17"/>
    </row>
    <row r="6" spans="1:8" ht="14.65" thickBot="1" x14ac:dyDescent="0.5">
      <c r="B6" s="3"/>
    </row>
    <row r="7" spans="1:8" ht="27" customHeight="1" x14ac:dyDescent="0.7">
      <c r="A7" s="1" t="s">
        <v>4</v>
      </c>
      <c r="B7" s="32">
        <f>(B8-B9)/B10</f>
        <v>1.6283185840707965</v>
      </c>
      <c r="C7" s="9"/>
      <c r="D7" s="10"/>
      <c r="E7" s="10"/>
      <c r="F7" s="10"/>
      <c r="G7" s="10"/>
      <c r="H7" s="11"/>
    </row>
    <row r="8" spans="1:8" x14ac:dyDescent="0.45">
      <c r="A8" t="s">
        <v>2</v>
      </c>
      <c r="B8" s="18">
        <f>B4</f>
        <v>765000</v>
      </c>
      <c r="C8" s="12"/>
      <c r="D8" s="13"/>
      <c r="E8" s="13"/>
      <c r="F8" s="13"/>
      <c r="G8" s="13"/>
      <c r="H8" s="14"/>
    </row>
    <row r="9" spans="1:8" x14ac:dyDescent="0.45">
      <c r="A9" t="s">
        <v>5</v>
      </c>
      <c r="B9" s="18">
        <v>29000</v>
      </c>
      <c r="C9" s="12"/>
      <c r="D9" s="13"/>
      <c r="E9" s="13"/>
      <c r="F9" s="13"/>
      <c r="G9" s="13"/>
      <c r="H9" s="14"/>
    </row>
    <row r="10" spans="1:8" x14ac:dyDescent="0.45">
      <c r="A10" t="s">
        <v>3</v>
      </c>
      <c r="B10" s="18">
        <v>452000</v>
      </c>
      <c r="C10" s="15"/>
      <c r="D10" s="16"/>
      <c r="E10" s="16"/>
      <c r="F10" s="16"/>
      <c r="G10" s="16"/>
      <c r="H10" s="17"/>
    </row>
    <row r="11" spans="1:8" ht="14.65" thickBot="1" x14ac:dyDescent="0.5"/>
    <row r="12" spans="1:8" ht="27" customHeight="1" thickBot="1" x14ac:dyDescent="0.75">
      <c r="A12" s="1" t="s">
        <v>6</v>
      </c>
      <c r="B12" s="33">
        <f>B13/B14</f>
        <v>1.411764705882353</v>
      </c>
      <c r="C12" s="9"/>
      <c r="D12" s="10"/>
      <c r="E12" s="10"/>
      <c r="F12" s="10"/>
      <c r="G12" s="10"/>
      <c r="H12" s="11"/>
    </row>
    <row r="13" spans="1:8" x14ac:dyDescent="0.45">
      <c r="A13" t="s">
        <v>7</v>
      </c>
      <c r="B13" s="28">
        <v>1200000</v>
      </c>
      <c r="C13" s="12"/>
      <c r="D13" s="13"/>
      <c r="E13" s="13"/>
      <c r="F13" s="13"/>
      <c r="G13" s="13"/>
      <c r="H13" s="14"/>
    </row>
    <row r="14" spans="1:8" x14ac:dyDescent="0.45">
      <c r="A14" t="s">
        <v>8</v>
      </c>
      <c r="B14" s="18">
        <v>850000</v>
      </c>
      <c r="C14" s="15"/>
      <c r="D14" s="16"/>
      <c r="E14" s="16"/>
      <c r="F14" s="16"/>
      <c r="G14" s="16"/>
      <c r="H14" s="17"/>
    </row>
    <row r="15" spans="1:8" ht="14.65" thickBot="1" x14ac:dyDescent="0.5"/>
    <row r="16" spans="1:8" ht="27" customHeight="1" x14ac:dyDescent="0.7">
      <c r="A16" s="1" t="s">
        <v>9</v>
      </c>
      <c r="B16" s="34">
        <f>(B17-B18)/B17</f>
        <v>0.17241971778021978</v>
      </c>
      <c r="C16" s="9"/>
      <c r="D16" s="10"/>
      <c r="E16" s="10"/>
      <c r="F16" s="10"/>
      <c r="G16" s="10"/>
      <c r="H16" s="11"/>
    </row>
    <row r="17" spans="1:8" x14ac:dyDescent="0.45">
      <c r="A17" t="s">
        <v>10</v>
      </c>
      <c r="B17" s="18">
        <v>2243567.7599999998</v>
      </c>
      <c r="C17" s="12"/>
      <c r="D17" s="13"/>
      <c r="E17" s="13"/>
      <c r="F17" s="13"/>
      <c r="G17" s="13"/>
      <c r="H17" s="14"/>
    </row>
    <row r="18" spans="1:8" x14ac:dyDescent="0.45">
      <c r="A18" t="s">
        <v>11</v>
      </c>
      <c r="B18" s="18">
        <v>1856732.44</v>
      </c>
      <c r="C18" s="15"/>
      <c r="D18" s="16"/>
      <c r="E18" s="16"/>
      <c r="F18" s="16"/>
      <c r="G18" s="16"/>
      <c r="H18" s="17"/>
    </row>
    <row r="19" spans="1:8" ht="14.65" thickBot="1" x14ac:dyDescent="0.5"/>
    <row r="20" spans="1:8" ht="27" customHeight="1" x14ac:dyDescent="0.7">
      <c r="A20" s="1" t="s">
        <v>12</v>
      </c>
      <c r="B20" s="34">
        <f>B21/B22</f>
        <v>1.1337649235965133</v>
      </c>
      <c r="C20" s="9"/>
      <c r="D20" s="10"/>
      <c r="E20" s="10"/>
      <c r="F20" s="10"/>
      <c r="G20" s="10"/>
      <c r="H20" s="11"/>
    </row>
    <row r="21" spans="1:8" x14ac:dyDescent="0.45">
      <c r="A21" t="s">
        <v>13</v>
      </c>
      <c r="B21" s="18">
        <v>2543678.4300000002</v>
      </c>
      <c r="C21" s="12"/>
      <c r="D21" s="13"/>
      <c r="E21" s="13"/>
      <c r="F21" s="13"/>
      <c r="G21" s="13"/>
      <c r="H21" s="14"/>
    </row>
    <row r="22" spans="1:8" x14ac:dyDescent="0.45">
      <c r="A22" t="s">
        <v>10</v>
      </c>
      <c r="B22" s="18">
        <f>B17</f>
        <v>2243567.7599999998</v>
      </c>
      <c r="C22" s="15"/>
      <c r="D22" s="16"/>
      <c r="E22" s="16"/>
      <c r="F22" s="16"/>
      <c r="G22" s="16"/>
      <c r="H22" s="17"/>
    </row>
    <row r="23" spans="1:8" ht="14.65" thickBot="1" x14ac:dyDescent="0.5"/>
    <row r="24" spans="1:8" ht="27" customHeight="1" x14ac:dyDescent="0.7">
      <c r="A24" s="1" t="s">
        <v>14</v>
      </c>
      <c r="B24" s="34">
        <f>B25/B26</f>
        <v>0.13378034546190842</v>
      </c>
      <c r="C24" s="9"/>
      <c r="D24" s="10"/>
      <c r="E24" s="10"/>
      <c r="F24" s="10"/>
      <c r="G24" s="10"/>
      <c r="H24" s="11"/>
    </row>
    <row r="25" spans="1:8" x14ac:dyDescent="0.45">
      <c r="A25" t="s">
        <v>15</v>
      </c>
      <c r="B25" s="18">
        <v>300145.27</v>
      </c>
      <c r="C25" s="12"/>
      <c r="D25" s="13"/>
      <c r="E25" s="13"/>
      <c r="F25" s="13"/>
      <c r="G25" s="13"/>
      <c r="H25" s="14"/>
    </row>
    <row r="26" spans="1:8" x14ac:dyDescent="0.45">
      <c r="A26" t="s">
        <v>10</v>
      </c>
      <c r="B26" s="18">
        <f>B17</f>
        <v>2243567.7599999998</v>
      </c>
      <c r="C26" s="15"/>
      <c r="D26" s="16"/>
      <c r="E26" s="16"/>
      <c r="F26" s="16"/>
      <c r="G26" s="16"/>
      <c r="H26" s="17"/>
    </row>
    <row r="27" spans="1:8" ht="14.65" thickBot="1" x14ac:dyDescent="0.5"/>
    <row r="28" spans="1:8" ht="27" customHeight="1" x14ac:dyDescent="0.7">
      <c r="A28" s="1" t="s">
        <v>16</v>
      </c>
      <c r="B28" s="35">
        <f>B29/B30</f>
        <v>3.4945310280591453E-2</v>
      </c>
      <c r="C28" s="9"/>
      <c r="D28" s="10"/>
      <c r="E28" s="10"/>
      <c r="F28" s="10"/>
      <c r="G28" s="10"/>
      <c r="H28" s="11"/>
    </row>
    <row r="29" spans="1:8" x14ac:dyDescent="0.45">
      <c r="A29" t="s">
        <v>15</v>
      </c>
      <c r="B29" s="18">
        <f>B25</f>
        <v>300145.27</v>
      </c>
      <c r="C29" s="12"/>
      <c r="D29" s="13"/>
      <c r="E29" s="13"/>
      <c r="F29" s="13"/>
      <c r="G29" s="13"/>
      <c r="H29" s="14"/>
    </row>
    <row r="30" spans="1:8" x14ac:dyDescent="0.45">
      <c r="A30" t="s">
        <v>17</v>
      </c>
      <c r="B30" s="18">
        <v>8589000</v>
      </c>
      <c r="C30" s="15"/>
      <c r="D30" s="16"/>
      <c r="E30" s="16"/>
      <c r="F30" s="16"/>
      <c r="G30" s="16"/>
      <c r="H30" s="17"/>
    </row>
    <row r="31" spans="1:8" ht="14.65" thickBot="1" x14ac:dyDescent="0.5"/>
    <row r="32" spans="1:8" ht="27" customHeight="1" x14ac:dyDescent="0.7">
      <c r="A32" s="1" t="s">
        <v>18</v>
      </c>
      <c r="B32" s="35">
        <f>B33/B34</f>
        <v>6.574137463514769E-2</v>
      </c>
      <c r="C32" s="9"/>
      <c r="D32" s="10"/>
      <c r="E32" s="10"/>
      <c r="F32" s="10"/>
      <c r="G32" s="10"/>
      <c r="H32" s="11"/>
    </row>
    <row r="33" spans="1:8" x14ac:dyDescent="0.45">
      <c r="A33" t="s">
        <v>15</v>
      </c>
      <c r="B33" s="18">
        <f>B29</f>
        <v>300145.27</v>
      </c>
      <c r="C33" s="12"/>
      <c r="D33" s="13"/>
      <c r="E33" s="13"/>
      <c r="F33" s="13"/>
      <c r="G33" s="13"/>
      <c r="H33" s="14"/>
    </row>
    <row r="34" spans="1:8" x14ac:dyDescent="0.45">
      <c r="A34" t="s">
        <v>8</v>
      </c>
      <c r="B34" s="18">
        <v>4565546</v>
      </c>
      <c r="C34" s="15"/>
      <c r="D34" s="16"/>
      <c r="E34" s="16"/>
      <c r="F34" s="16"/>
      <c r="G34" s="16"/>
      <c r="H34" s="17"/>
    </row>
    <row r="35" spans="1:8" ht="14.65" thickBot="1" x14ac:dyDescent="0.5"/>
    <row r="36" spans="1:8" ht="27" customHeight="1" x14ac:dyDescent="0.5">
      <c r="A36" s="1" t="s">
        <v>19</v>
      </c>
      <c r="B36" s="30">
        <f>B37+B38+B39+B40+B41</f>
        <v>742499.27</v>
      </c>
      <c r="C36" s="9"/>
      <c r="D36" s="10"/>
      <c r="E36" s="10"/>
      <c r="F36" s="10"/>
      <c r="G36" s="10"/>
      <c r="H36" s="11"/>
    </row>
    <row r="37" spans="1:8" x14ac:dyDescent="0.45">
      <c r="A37" t="s">
        <v>15</v>
      </c>
      <c r="B37" s="18">
        <f>B25</f>
        <v>300145.27</v>
      </c>
      <c r="C37" s="12"/>
      <c r="D37" s="13"/>
      <c r="E37" s="13"/>
      <c r="F37" s="13"/>
      <c r="G37" s="13"/>
      <c r="H37" s="14"/>
    </row>
    <row r="38" spans="1:8" x14ac:dyDescent="0.45">
      <c r="A38" t="s">
        <v>21</v>
      </c>
      <c r="B38" s="18">
        <v>45354</v>
      </c>
      <c r="C38" s="12"/>
      <c r="D38" s="13"/>
      <c r="E38" s="13"/>
      <c r="F38" s="13"/>
      <c r="G38" s="13"/>
      <c r="H38" s="14"/>
    </row>
    <row r="39" spans="1:8" x14ac:dyDescent="0.45">
      <c r="A39" t="s">
        <v>20</v>
      </c>
      <c r="B39" s="18">
        <v>154000</v>
      </c>
      <c r="C39" s="12"/>
      <c r="D39" s="13"/>
      <c r="E39" s="13"/>
      <c r="F39" s="13"/>
      <c r="G39" s="13"/>
      <c r="H39" s="14"/>
    </row>
    <row r="40" spans="1:8" x14ac:dyDescent="0.45">
      <c r="A40" t="s">
        <v>22</v>
      </c>
      <c r="B40" s="18">
        <v>200000</v>
      </c>
      <c r="C40" s="12"/>
      <c r="D40" s="13"/>
      <c r="E40" s="13"/>
      <c r="F40" s="13"/>
      <c r="G40" s="13"/>
      <c r="H40" s="14"/>
    </row>
    <row r="41" spans="1:8" x14ac:dyDescent="0.45">
      <c r="A41" t="s">
        <v>23</v>
      </c>
      <c r="B41" s="18">
        <v>43000</v>
      </c>
      <c r="C41" s="15"/>
      <c r="D41" s="16"/>
      <c r="E41" s="16"/>
      <c r="F41" s="16"/>
      <c r="G41" s="16"/>
      <c r="H41" s="17"/>
    </row>
    <row r="42" spans="1:8" ht="14.65" thickBot="1" x14ac:dyDescent="0.5"/>
    <row r="43" spans="1:8" ht="27" customHeight="1" x14ac:dyDescent="0.7">
      <c r="A43" s="1" t="s">
        <v>24</v>
      </c>
      <c r="B43" s="32">
        <f>B44/B45</f>
        <v>56.08498544781056</v>
      </c>
      <c r="C43" s="9"/>
      <c r="D43" s="10"/>
      <c r="E43" s="10"/>
      <c r="F43" s="10"/>
      <c r="G43" s="10"/>
      <c r="H43" s="11"/>
    </row>
    <row r="44" spans="1:8" x14ac:dyDescent="0.45">
      <c r="A44" t="s">
        <v>13</v>
      </c>
      <c r="B44" s="18">
        <f>B21</f>
        <v>2543678.4300000002</v>
      </c>
      <c r="C44" s="12"/>
      <c r="D44" s="13"/>
      <c r="E44" s="13"/>
      <c r="F44" s="13"/>
      <c r="G44" s="13"/>
      <c r="H44" s="14"/>
    </row>
    <row r="45" spans="1:8" x14ac:dyDescent="0.45">
      <c r="A45" t="s">
        <v>25</v>
      </c>
      <c r="B45" s="18">
        <v>45354</v>
      </c>
      <c r="C45" s="15"/>
      <c r="D45" s="16"/>
      <c r="E45" s="16"/>
      <c r="F45" s="16"/>
      <c r="G45" s="16"/>
      <c r="H45" s="17"/>
    </row>
    <row r="46" spans="1:8" ht="14.65" thickBot="1" x14ac:dyDescent="0.5"/>
    <row r="47" spans="1:8" ht="27" customHeight="1" x14ac:dyDescent="0.7">
      <c r="A47" s="1" t="s">
        <v>26</v>
      </c>
      <c r="B47" s="32">
        <f>B48/B49</f>
        <v>0.84383159293551646</v>
      </c>
      <c r="C47" s="9"/>
      <c r="D47" s="10"/>
      <c r="E47" s="10"/>
      <c r="F47" s="10"/>
      <c r="G47" s="10"/>
      <c r="H47" s="11"/>
    </row>
    <row r="48" spans="1:8" x14ac:dyDescent="0.45">
      <c r="A48" t="s">
        <v>11</v>
      </c>
      <c r="B48" s="18">
        <f>B18</f>
        <v>1856732.44</v>
      </c>
      <c r="C48" s="12"/>
      <c r="D48" s="13"/>
      <c r="E48" s="13"/>
      <c r="F48" s="13"/>
      <c r="G48" s="13"/>
      <c r="H48" s="14"/>
    </row>
    <row r="49" spans="1:8" x14ac:dyDescent="0.45">
      <c r="A49" t="s">
        <v>27</v>
      </c>
      <c r="B49" s="18">
        <v>2200359</v>
      </c>
      <c r="C49" s="15"/>
      <c r="D49" s="16"/>
      <c r="E49" s="16"/>
      <c r="F49" s="16"/>
      <c r="G49" s="16"/>
      <c r="H49" s="17"/>
    </row>
    <row r="50" spans="1:8" ht="14.65" thickBot="1" x14ac:dyDescent="0.5"/>
    <row r="51" spans="1:8" ht="27" customHeight="1" x14ac:dyDescent="0.7">
      <c r="A51" s="4" t="s">
        <v>28</v>
      </c>
      <c r="B51" s="32">
        <f>B52/B53</f>
        <v>8.0425531914893611</v>
      </c>
      <c r="C51" s="19"/>
      <c r="D51" s="20"/>
      <c r="E51" s="20"/>
      <c r="F51" s="20"/>
      <c r="G51" s="20"/>
      <c r="H51" s="21"/>
    </row>
    <row r="52" spans="1:8" x14ac:dyDescent="0.45">
      <c r="A52" t="s">
        <v>29</v>
      </c>
      <c r="B52" s="18">
        <v>1890000</v>
      </c>
      <c r="C52" s="22"/>
      <c r="D52" s="23"/>
      <c r="E52" s="23"/>
      <c r="F52" s="23"/>
      <c r="G52" s="23"/>
      <c r="H52" s="24"/>
    </row>
    <row r="53" spans="1:8" x14ac:dyDescent="0.45">
      <c r="A53" t="s">
        <v>30</v>
      </c>
      <c r="B53" s="18">
        <v>235000</v>
      </c>
      <c r="C53" s="25"/>
      <c r="D53" s="26"/>
      <c r="E53" s="26"/>
      <c r="F53" s="26"/>
      <c r="G53" s="26"/>
      <c r="H53" s="27"/>
    </row>
    <row r="54" spans="1:8" ht="14.65" thickBot="1" x14ac:dyDescent="0.5"/>
    <row r="55" spans="1:8" ht="27" customHeight="1" x14ac:dyDescent="0.7">
      <c r="A55" s="1" t="s">
        <v>31</v>
      </c>
      <c r="B55" s="29">
        <f>B56+B57-B58</f>
        <v>83</v>
      </c>
      <c r="C55" s="9"/>
      <c r="D55" s="10"/>
      <c r="E55" s="10"/>
      <c r="F55" s="10"/>
      <c r="G55" s="10"/>
      <c r="H55" s="11"/>
    </row>
    <row r="56" spans="1:8" x14ac:dyDescent="0.45">
      <c r="A56" t="s">
        <v>32</v>
      </c>
      <c r="B56" s="8">
        <v>22</v>
      </c>
      <c r="C56" s="12"/>
      <c r="D56" s="13"/>
      <c r="E56" s="13"/>
      <c r="F56" s="13"/>
      <c r="G56" s="13"/>
      <c r="H56" s="14"/>
    </row>
    <row r="57" spans="1:8" x14ac:dyDescent="0.45">
      <c r="A57" t="s">
        <v>33</v>
      </c>
      <c r="B57" s="8">
        <v>93</v>
      </c>
      <c r="C57" s="12"/>
      <c r="D57" s="13"/>
      <c r="E57" s="13"/>
      <c r="F57" s="13"/>
      <c r="G57" s="13"/>
      <c r="H57" s="14"/>
    </row>
    <row r="58" spans="1:8" x14ac:dyDescent="0.45">
      <c r="A58" t="s">
        <v>34</v>
      </c>
      <c r="B58" s="8">
        <v>32</v>
      </c>
      <c r="C58" s="15"/>
      <c r="D58" s="16"/>
      <c r="E58" s="16"/>
      <c r="F58" s="16"/>
      <c r="G58" s="16"/>
      <c r="H58" s="17"/>
    </row>
    <row r="59" spans="1:8" ht="14.65" thickBot="1" x14ac:dyDescent="0.5"/>
    <row r="60" spans="1:8" ht="27" customHeight="1" x14ac:dyDescent="0.7">
      <c r="A60" s="1" t="s">
        <v>35</v>
      </c>
      <c r="B60" s="31">
        <f>B61/B62</f>
        <v>0.40753906159040632</v>
      </c>
      <c r="C60" s="9"/>
      <c r="D60" s="10"/>
      <c r="E60" s="10"/>
      <c r="F60" s="10"/>
      <c r="G60" s="10"/>
      <c r="H60" s="11"/>
    </row>
    <row r="61" spans="1:8" x14ac:dyDescent="0.45">
      <c r="A61" t="s">
        <v>7</v>
      </c>
      <c r="B61" s="18">
        <v>3500353</v>
      </c>
      <c r="C61" s="12"/>
      <c r="D61" s="13"/>
      <c r="E61" s="13"/>
      <c r="F61" s="13"/>
      <c r="G61" s="13"/>
      <c r="H61" s="14"/>
    </row>
    <row r="62" spans="1:8" x14ac:dyDescent="0.45">
      <c r="A62" t="s">
        <v>17</v>
      </c>
      <c r="B62" s="18">
        <f>B30</f>
        <v>8589000</v>
      </c>
      <c r="C62" s="15"/>
      <c r="D62" s="16"/>
      <c r="E62" s="16"/>
      <c r="F62" s="16"/>
      <c r="G62" s="16"/>
      <c r="H62" s="17"/>
    </row>
    <row r="63" spans="1:8" ht="14.65" thickBot="1" x14ac:dyDescent="0.5"/>
    <row r="64" spans="1:8" ht="27" customHeight="1" x14ac:dyDescent="0.7">
      <c r="A64" s="1" t="s">
        <v>36</v>
      </c>
      <c r="B64" s="32">
        <f>B65/B66</f>
        <v>18.756461379412201</v>
      </c>
      <c r="C64" s="9"/>
      <c r="D64" s="10"/>
      <c r="E64" s="10"/>
      <c r="F64" s="10"/>
      <c r="G64" s="10"/>
      <c r="H64" s="11"/>
    </row>
    <row r="65" spans="1:8" x14ac:dyDescent="0.45">
      <c r="A65" t="s">
        <v>37</v>
      </c>
      <c r="B65" s="18">
        <v>2540</v>
      </c>
      <c r="C65" s="12"/>
      <c r="D65" s="13"/>
      <c r="E65" s="13"/>
      <c r="F65" s="13"/>
      <c r="G65" s="13"/>
      <c r="H65" s="14"/>
    </row>
    <row r="66" spans="1:8" x14ac:dyDescent="0.45">
      <c r="A66" t="s">
        <v>38</v>
      </c>
      <c r="B66" s="18">
        <v>135.41999999999999</v>
      </c>
      <c r="C66" s="15"/>
      <c r="D66" s="16"/>
      <c r="E66" s="16"/>
      <c r="F66" s="16"/>
      <c r="G66" s="16"/>
      <c r="H66" s="17"/>
    </row>
  </sheetData>
  <mergeCells count="15">
    <mergeCell ref="C55:H58"/>
    <mergeCell ref="C60:H62"/>
    <mergeCell ref="C64:H66"/>
    <mergeCell ref="C28:H30"/>
    <mergeCell ref="C32:H34"/>
    <mergeCell ref="C36:H41"/>
    <mergeCell ref="C43:H45"/>
    <mergeCell ref="C47:H49"/>
    <mergeCell ref="C51:H53"/>
    <mergeCell ref="C3:H5"/>
    <mergeCell ref="C7:H10"/>
    <mergeCell ref="C12:H14"/>
    <mergeCell ref="C16:H18"/>
    <mergeCell ref="C20:H22"/>
    <mergeCell ref="C24:H26"/>
  </mergeCells>
  <pageMargins left="0.5" right="0.5" top="0.5" bottom="0.5" header="0.5" footer="0.5"/>
  <pageSetup scale="52"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Shay Foulk</dc:creator>
  <cp:lastModifiedBy>Shay Foulk</cp:lastModifiedBy>
  <cp:lastPrinted>2024-02-06T21:51:54Z</cp:lastPrinted>
  <dcterms:created xsi:type="dcterms:W3CDTF">2024-02-06T21:12:09Z</dcterms:created>
  <dcterms:modified xsi:type="dcterms:W3CDTF">2024-02-07T04:28:34Z</dcterms:modified>
</cp:coreProperties>
</file>