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c5bb3bbff6b547b/Desktop/Master Drive/AVS/Useful Tools/2023 Strategic Planning Tools/"/>
    </mc:Choice>
  </mc:AlternateContent>
  <xr:revisionPtr revIDLastSave="1" documentId="8_{CF2CA09F-305A-4B13-85FB-DE62EE83738D}" xr6:coauthVersionLast="47" xr6:coauthVersionMax="47" xr10:uidLastSave="{23BA84B5-B7F7-4C9E-94D9-673BA80C4EDC}"/>
  <bookViews>
    <workbookView xWindow="-98" yWindow="-98" windowWidth="21795" windowHeight="13875" xr2:uid="{7B50555F-44DA-402A-B637-3298D1AC74DF}"/>
  </bookViews>
  <sheets>
    <sheet name="Fall Price Estimator" sheetId="2" r:id="rId1"/>
    <sheet name="Sheet1" sheetId="1" r:id="rId2"/>
  </sheets>
  <definedNames>
    <definedName name="_xlnm.Print_Area" localSheetId="0">'Fall Price Estimator'!$B$1:$H$25</definedName>
    <definedName name="Rates">#REF!</definedName>
    <definedName name="Years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2" l="1"/>
  <c r="H16" i="2"/>
  <c r="H18" i="2"/>
  <c r="H15" i="2"/>
  <c r="D20" i="2"/>
  <c r="H19" i="2"/>
  <c r="D10" i="2"/>
  <c r="H5" i="2"/>
  <c r="H7" i="2"/>
  <c r="H4" i="2"/>
  <c r="D9" i="2"/>
  <c r="H8" i="2"/>
  <c r="H6" i="2"/>
  <c r="H20" i="2"/>
  <c r="H22" i="2"/>
  <c r="H17" i="2"/>
  <c r="H3" i="2"/>
  <c r="H9" i="2"/>
  <c r="H14" i="2"/>
  <c r="H21" i="2"/>
  <c r="H11" i="2"/>
  <c r="H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C4" authorId="0" shapeId="0" xr:uid="{F85462C5-E4D5-4CA0-AD2E-24CAEBA383A4}">
      <text>
        <r>
          <rPr>
            <b/>
            <sz val="9"/>
            <color indexed="81"/>
            <rFont val="Tahoma"/>
            <family val="2"/>
          </rPr>
          <t xml:space="preserve">What do you estimate,  - or - what is your final harvested yield per acre?
</t>
        </r>
      </text>
    </comment>
    <comment ref="C6" authorId="0" shapeId="0" xr:uid="{117AFF60-C7F6-486F-AEB8-70B632B5F750}">
      <text>
        <r>
          <rPr>
            <b/>
            <sz val="9"/>
            <color indexed="81"/>
            <rFont val="Tahoma"/>
            <family val="2"/>
          </rPr>
          <t>The avg. daily close for  (Dec. futures) for the month of Feb.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 shapeId="0" xr:uid="{10552835-5AD3-44A6-89B3-219F5B30F07C}">
      <text>
        <r>
          <rPr>
            <b/>
            <sz val="10"/>
            <color indexed="81"/>
            <rFont val="Tahoma"/>
            <family val="2"/>
          </rPr>
          <t xml:space="preserve">The avg. daily close for  (Dec. futures) for the month of Oct.
</t>
        </r>
      </text>
    </comment>
    <comment ref="C15" authorId="0" shapeId="0" xr:uid="{DB8CC96B-70E1-49FB-B03E-72DD23BB5E43}">
      <text>
        <r>
          <rPr>
            <b/>
            <sz val="9"/>
            <color indexed="81"/>
            <rFont val="Tahoma"/>
            <family val="2"/>
          </rPr>
          <t xml:space="preserve">What do you estimate,  - or - what is your final harvested yield per acre?
</t>
        </r>
      </text>
    </comment>
    <comment ref="C17" authorId="0" shapeId="0" xr:uid="{064CA5EB-98CA-40AB-BFF1-BF37336792C3}">
      <text>
        <r>
          <rPr>
            <b/>
            <sz val="9"/>
            <color indexed="81"/>
            <rFont val="Tahoma"/>
            <family val="2"/>
          </rPr>
          <t>The avg. daily close for  (Dec. futures) for the month of Feb.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" authorId="0" shapeId="0" xr:uid="{1AD08D64-BC5A-4D6B-8DDC-780DF7072421}">
      <text>
        <r>
          <rPr>
            <b/>
            <sz val="10"/>
            <color indexed="81"/>
            <rFont val="Tahoma"/>
            <family val="2"/>
          </rPr>
          <t xml:space="preserve">The avg. daily close for  (Dec. futures) for the month of Oct.
</t>
        </r>
      </text>
    </comment>
  </commentList>
</comments>
</file>

<file path=xl/sharedStrings.xml><?xml version="1.0" encoding="utf-8"?>
<sst xmlns="http://schemas.openxmlformats.org/spreadsheetml/2006/main" count="45" uniqueCount="38">
  <si>
    <t>Indemnity Revenue Estimator</t>
  </si>
  <si>
    <t>CORN</t>
  </si>
  <si>
    <t>What if the fall price comes in below or above the Spring Price?</t>
  </si>
  <si>
    <t>Total Acres</t>
  </si>
  <si>
    <t>Total Fall Bu. Guar."lower fall price" /Acre</t>
  </si>
  <si>
    <t>Yield Est. or Final Average Bushels Per Acres</t>
  </si>
  <si>
    <t xml:space="preserve">Total Bu./Ac. Spring Price Guarantee </t>
  </si>
  <si>
    <t>APH (Actual Production History)</t>
  </si>
  <si>
    <t xml:space="preserve">Total Bu. Actual Harvested Production </t>
  </si>
  <si>
    <t>"Spring Price"</t>
  </si>
  <si>
    <t>Total Bu. Guarantee</t>
  </si>
  <si>
    <t>Level of Coverage</t>
  </si>
  <si>
    <r>
      <t xml:space="preserve">Total Harvested </t>
    </r>
    <r>
      <rPr>
        <b/>
        <sz val="10"/>
        <color indexed="8"/>
        <rFont val="Calibri"/>
        <family val="2"/>
      </rPr>
      <t>Income</t>
    </r>
    <r>
      <rPr>
        <b/>
        <sz val="10"/>
        <color indexed="8"/>
        <rFont val="Calibri"/>
        <family val="2"/>
      </rPr>
      <t xml:space="preserve"> (fall price)</t>
    </r>
  </si>
  <si>
    <t>"Fall Price" Est. - OR -  Final "Fall Price"</t>
  </si>
  <si>
    <t>Total Revenue Guarantee</t>
  </si>
  <si>
    <t>Total Acre Guarantee with Fall Election</t>
  </si>
  <si>
    <t>Total Indemnity Estimate</t>
  </si>
  <si>
    <t>Spring Vs. Fall Price Gap</t>
  </si>
  <si>
    <t>Indemnity Estimate Per Acre</t>
  </si>
  <si>
    <t>Indemnity Estimate Per/Bu. (Harvested)</t>
  </si>
  <si>
    <t>Fill in the Tan Boxes with your information</t>
  </si>
  <si>
    <t>Info. Here</t>
  </si>
  <si>
    <t>This tool designed for estimates ONLY.</t>
  </si>
  <si>
    <t>SOYBEANS</t>
  </si>
  <si>
    <t>Total Fall Bu. Guar."lower fall price" Per/Ac.</t>
  </si>
  <si>
    <t>Yield Est. - OR - Final     Avg. Bu. per/Ac.</t>
  </si>
  <si>
    <t xml:space="preserve">Total Bu./Ac. Guarantee </t>
  </si>
  <si>
    <t>APH   (Actual Production History)</t>
  </si>
  <si>
    <t xml:space="preserve"> "Spring Price"</t>
  </si>
  <si>
    <t>Level of coverage</t>
  </si>
  <si>
    <t xml:space="preserve"> "Fall Price" Est. - OR -  Final "Fall Price"</t>
  </si>
  <si>
    <t>Total Acre Guarantee W/Fall Election</t>
  </si>
  <si>
    <t>Spring Vs. Fall Price gap</t>
  </si>
  <si>
    <t>Indemnity Estimate per/ac.</t>
  </si>
  <si>
    <t>Indemnity Estimate per/Bu. (Harvested)</t>
  </si>
  <si>
    <t>Produced by Ag View Solutions</t>
  </si>
  <si>
    <t>1999-2024 All Rights Reserved</t>
  </si>
  <si>
    <r>
      <t xml:space="preserve">Ag View Solutions </t>
    </r>
    <r>
      <rPr>
        <b/>
        <sz val="9"/>
        <rFont val="Calibri"/>
        <family val="2"/>
      </rPr>
      <t>©</t>
    </r>
    <r>
      <rPr>
        <b/>
        <sz val="9"/>
        <rFont val="Arial"/>
        <family val="2"/>
      </rPr>
      <t>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</si>
</sst>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</font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40">
    <xf numFmtId="0" fontId="0" fillId="0" borderId="0" xfId="0"/>
    <xf numFmtId="0" fontId="1" fillId="2" borderId="0" xfId="1" applyFill="1" applyProtection="1">
      <protection hidden="1"/>
    </xf>
    <xf numFmtId="0" fontId="2" fillId="2" borderId="0" xfId="1" applyFont="1" applyFill="1" applyProtection="1">
      <protection hidden="1"/>
    </xf>
    <xf numFmtId="0" fontId="3" fillId="3" borderId="1" xfId="1" applyFont="1" applyFill="1" applyBorder="1" applyAlignment="1" applyProtection="1">
      <alignment horizontal="left"/>
      <protection hidden="1"/>
    </xf>
    <xf numFmtId="0" fontId="4" fillId="4" borderId="2" xfId="1" applyFont="1" applyFill="1" applyBorder="1" applyAlignment="1" applyProtection="1">
      <alignment horizontal="left"/>
      <protection hidden="1"/>
    </xf>
    <xf numFmtId="0" fontId="1" fillId="4" borderId="2" xfId="1" applyFill="1" applyBorder="1" applyAlignment="1" applyProtection="1">
      <alignment horizontal="left"/>
      <protection hidden="1"/>
    </xf>
    <xf numFmtId="0" fontId="1" fillId="4" borderId="3" xfId="1" applyFill="1" applyBorder="1" applyAlignment="1" applyProtection="1">
      <alignment horizontal="left"/>
      <protection hidden="1"/>
    </xf>
    <xf numFmtId="0" fontId="5" fillId="2" borderId="4" xfId="1" applyFont="1" applyFill="1" applyBorder="1" applyAlignment="1" applyProtection="1">
      <alignment horizontal="left"/>
      <protection hidden="1"/>
    </xf>
    <xf numFmtId="0" fontId="6" fillId="2" borderId="0" xfId="1" applyFont="1" applyFill="1" applyAlignment="1" applyProtection="1">
      <alignment horizontal="left"/>
      <protection hidden="1"/>
    </xf>
    <xf numFmtId="0" fontId="6" fillId="5" borderId="5" xfId="1" applyFont="1" applyFill="1" applyBorder="1" applyAlignment="1" applyProtection="1">
      <alignment horizontal="left"/>
      <protection locked="0"/>
    </xf>
    <xf numFmtId="164" fontId="7" fillId="2" borderId="6" xfId="1" applyNumberFormat="1" applyFont="1" applyFill="1" applyBorder="1" applyAlignment="1" applyProtection="1">
      <alignment horizontal="left"/>
      <protection hidden="1"/>
    </xf>
    <xf numFmtId="0" fontId="6" fillId="2" borderId="0" xfId="1" applyFont="1" applyFill="1" applyProtection="1">
      <protection hidden="1"/>
    </xf>
    <xf numFmtId="0" fontId="6" fillId="5" borderId="7" xfId="1" applyFont="1" applyFill="1" applyBorder="1" applyAlignment="1" applyProtection="1">
      <alignment horizontal="left"/>
      <protection locked="0"/>
    </xf>
    <xf numFmtId="164" fontId="6" fillId="2" borderId="6" xfId="1" applyNumberFormat="1" applyFont="1" applyFill="1" applyBorder="1" applyAlignment="1" applyProtection="1">
      <alignment horizontal="left"/>
      <protection hidden="1"/>
    </xf>
    <xf numFmtId="3" fontId="6" fillId="2" borderId="6" xfId="1" applyNumberFormat="1" applyFont="1" applyFill="1" applyBorder="1" applyAlignment="1" applyProtection="1">
      <alignment horizontal="left"/>
      <protection hidden="1"/>
    </xf>
    <xf numFmtId="165" fontId="6" fillId="5" borderId="7" xfId="1" applyNumberFormat="1" applyFont="1" applyFill="1" applyBorder="1" applyAlignment="1" applyProtection="1">
      <alignment horizontal="left"/>
      <protection locked="0"/>
    </xf>
    <xf numFmtId="9" fontId="6" fillId="5" borderId="7" xfId="1" applyNumberFormat="1" applyFont="1" applyFill="1" applyBorder="1" applyAlignment="1" applyProtection="1">
      <alignment horizontal="left"/>
      <protection locked="0"/>
    </xf>
    <xf numFmtId="165" fontId="6" fillId="2" borderId="6" xfId="1" applyNumberFormat="1" applyFont="1" applyFill="1" applyBorder="1" applyAlignment="1" applyProtection="1">
      <alignment horizontal="left"/>
      <protection hidden="1"/>
    </xf>
    <xf numFmtId="0" fontId="1" fillId="2" borderId="4" xfId="1" applyFill="1" applyBorder="1" applyAlignment="1" applyProtection="1">
      <alignment horizontal="left"/>
      <protection hidden="1"/>
    </xf>
    <xf numFmtId="165" fontId="7" fillId="2" borderId="0" xfId="1" applyNumberFormat="1" applyFont="1" applyFill="1" applyAlignment="1" applyProtection="1">
      <alignment horizontal="left"/>
      <protection hidden="1"/>
    </xf>
    <xf numFmtId="165" fontId="6" fillId="2" borderId="8" xfId="1" applyNumberFormat="1" applyFont="1" applyFill="1" applyBorder="1" applyAlignment="1" applyProtection="1">
      <alignment horizontal="left"/>
      <protection hidden="1"/>
    </xf>
    <xf numFmtId="165" fontId="6" fillId="2" borderId="0" xfId="1" applyNumberFormat="1" applyFont="1" applyFill="1" applyAlignment="1" applyProtection="1">
      <alignment horizontal="left"/>
      <protection hidden="1"/>
    </xf>
    <xf numFmtId="0" fontId="1" fillId="6" borderId="1" xfId="1" applyFill="1" applyBorder="1" applyAlignment="1" applyProtection="1">
      <alignment horizontal="left"/>
      <protection hidden="1"/>
    </xf>
    <xf numFmtId="0" fontId="6" fillId="6" borderId="2" xfId="1" applyFont="1" applyFill="1" applyBorder="1" applyAlignment="1" applyProtection="1">
      <alignment horizontal="left"/>
      <protection hidden="1"/>
    </xf>
    <xf numFmtId="0" fontId="6" fillId="5" borderId="7" xfId="1" applyFont="1" applyFill="1" applyBorder="1" applyAlignment="1" applyProtection="1">
      <alignment horizontal="left"/>
      <protection hidden="1"/>
    </xf>
    <xf numFmtId="0" fontId="6" fillId="6" borderId="3" xfId="1" applyFont="1" applyFill="1" applyBorder="1" applyAlignment="1" applyProtection="1">
      <alignment horizontal="left"/>
      <protection hidden="1"/>
    </xf>
    <xf numFmtId="0" fontId="3" fillId="7" borderId="1" xfId="1" applyFont="1" applyFill="1" applyBorder="1" applyAlignment="1" applyProtection="1">
      <alignment horizontal="left"/>
      <protection hidden="1"/>
    </xf>
    <xf numFmtId="0" fontId="5" fillId="2" borderId="9" xfId="1" applyFont="1" applyFill="1" applyBorder="1" applyAlignment="1" applyProtection="1">
      <alignment horizontal="left"/>
      <protection hidden="1"/>
    </xf>
    <xf numFmtId="0" fontId="6" fillId="2" borderId="10" xfId="1" applyFont="1" applyFill="1" applyBorder="1" applyAlignment="1" applyProtection="1">
      <alignment horizontal="left"/>
      <protection hidden="1"/>
    </xf>
    <xf numFmtId="164" fontId="7" fillId="2" borderId="11" xfId="1" applyNumberFormat="1" applyFont="1" applyFill="1" applyBorder="1" applyAlignment="1" applyProtection="1">
      <alignment horizontal="left"/>
      <protection hidden="1"/>
    </xf>
    <xf numFmtId="0" fontId="1" fillId="2" borderId="12" xfId="1" applyFill="1" applyBorder="1" applyAlignment="1" applyProtection="1">
      <alignment horizontal="left"/>
      <protection hidden="1"/>
    </xf>
    <xf numFmtId="0" fontId="6" fillId="2" borderId="13" xfId="1" applyFont="1" applyFill="1" applyBorder="1" applyAlignment="1" applyProtection="1">
      <alignment horizontal="left"/>
      <protection hidden="1"/>
    </xf>
    <xf numFmtId="165" fontId="6" fillId="2" borderId="14" xfId="1" applyNumberFormat="1" applyFont="1" applyFill="1" applyBorder="1" applyAlignment="1" applyProtection="1">
      <alignment horizontal="left"/>
      <protection hidden="1"/>
    </xf>
    <xf numFmtId="0" fontId="1" fillId="2" borderId="4" xfId="1" applyFill="1" applyBorder="1" applyProtection="1">
      <protection hidden="1"/>
    </xf>
    <xf numFmtId="0" fontId="10" fillId="2" borderId="0" xfId="2" applyFont="1" applyFill="1" applyProtection="1">
      <protection hidden="1"/>
    </xf>
    <xf numFmtId="0" fontId="11" fillId="2" borderId="0" xfId="2" applyFont="1" applyFill="1" applyProtection="1">
      <protection hidden="1"/>
    </xf>
    <xf numFmtId="0" fontId="1" fillId="0" borderId="0" xfId="1" applyProtection="1">
      <protection hidden="1"/>
    </xf>
    <xf numFmtId="0" fontId="10" fillId="2" borderId="10" xfId="2" applyFont="1" applyFill="1" applyBorder="1" applyAlignment="1" applyProtection="1">
      <alignment horizontal="center"/>
      <protection hidden="1"/>
    </xf>
    <xf numFmtId="0" fontId="10" fillId="2" borderId="0" xfId="2" applyFont="1" applyFill="1" applyAlignment="1" applyProtection="1">
      <alignment horizontal="center"/>
      <protection hidden="1"/>
    </xf>
    <xf numFmtId="0" fontId="11" fillId="2" borderId="0" xfId="2" applyFont="1" applyFill="1" applyAlignment="1" applyProtection="1">
      <alignment horizontal="center"/>
      <protection hidden="1"/>
    </xf>
  </cellXfs>
  <cellStyles count="3">
    <cellStyle name="Normal" xfId="0" builtinId="0"/>
    <cellStyle name="Normal 2" xfId="1" xr:uid="{19757D0C-468D-42BF-91AD-9F0C18D4BC36}"/>
    <cellStyle name="Normal 3" xfId="2" xr:uid="{E8369A6C-C685-4BA2-BE36-9DBC45594723}"/>
  </cellStyles>
  <dxfs count="4">
    <dxf>
      <font>
        <color rgb="FFFF000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461963</xdr:colOff>
      <xdr:row>22</xdr:row>
      <xdr:rowOff>33338</xdr:rowOff>
    </xdr:from>
    <xdr:to>
      <xdr:col>6</xdr:col>
      <xdr:colOff>1033463</xdr:colOff>
      <xdr:row>25</xdr:row>
      <xdr:rowOff>25174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FFFFBB-217D-4D5E-9229-B8A7CC21E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5463" y="4535488"/>
          <a:ext cx="571500" cy="54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83C9A-ED71-41F0-9372-5F2ED7FAB21E}">
  <sheetPr>
    <pageSetUpPr fitToPage="1"/>
  </sheetPr>
  <dimension ref="A1:BF582"/>
  <sheetViews>
    <sheetView tabSelected="1" zoomScale="130" zoomScaleNormal="130" workbookViewId="0">
      <selection activeCell="D14" sqref="D14"/>
    </sheetView>
  </sheetViews>
  <sheetFormatPr defaultColWidth="9.06640625" defaultRowHeight="14.25" x14ac:dyDescent="0.45"/>
  <cols>
    <col min="1" max="1" width="9.06640625" style="1"/>
    <col min="2" max="2" width="13.796875" style="36" bestFit="1" customWidth="1"/>
    <col min="3" max="3" width="34" style="36" customWidth="1"/>
    <col min="4" max="4" width="9.06640625" style="36"/>
    <col min="5" max="5" width="3.53125" style="36" customWidth="1"/>
    <col min="6" max="6" width="4.06640625" style="36" customWidth="1"/>
    <col min="7" max="7" width="34.33203125" style="36" customWidth="1"/>
    <col min="8" max="8" width="12.796875" style="36" customWidth="1"/>
    <col min="9" max="58" width="9.06640625" style="1"/>
    <col min="59" max="16384" width="9.06640625" style="36"/>
  </cols>
  <sheetData>
    <row r="1" spans="2:9" s="1" customFormat="1" ht="25.9" thickBot="1" x14ac:dyDescent="0.8">
      <c r="C1" s="2" t="s">
        <v>0</v>
      </c>
    </row>
    <row r="2" spans="2:9" ht="21.4" thickBot="1" x14ac:dyDescent="0.7">
      <c r="B2" s="3" t="s">
        <v>1</v>
      </c>
      <c r="C2" s="4" t="s">
        <v>2</v>
      </c>
      <c r="D2" s="5"/>
      <c r="E2" s="5"/>
      <c r="F2" s="5"/>
      <c r="G2" s="5"/>
      <c r="H2" s="6"/>
    </row>
    <row r="3" spans="2:9" ht="14.65" thickBot="1" x14ac:dyDescent="0.5">
      <c r="B3" s="7">
        <v>1</v>
      </c>
      <c r="C3" s="8" t="s">
        <v>3</v>
      </c>
      <c r="D3" s="9">
        <v>1000</v>
      </c>
      <c r="E3" s="8"/>
      <c r="F3" s="8"/>
      <c r="G3" s="8" t="s">
        <v>4</v>
      </c>
      <c r="H3" s="10">
        <f xml:space="preserve"> IF(D8&lt;D6,D9/D8,H4)</f>
        <v>228.34090909090909</v>
      </c>
      <c r="I3" s="11"/>
    </row>
    <row r="4" spans="2:9" ht="14.65" thickBot="1" x14ac:dyDescent="0.5">
      <c r="B4" s="7">
        <v>2</v>
      </c>
      <c r="C4" s="8" t="s">
        <v>5</v>
      </c>
      <c r="D4" s="12">
        <v>200</v>
      </c>
      <c r="E4" s="8"/>
      <c r="F4" s="8"/>
      <c r="G4" s="8" t="s">
        <v>6</v>
      </c>
      <c r="H4" s="13">
        <f>D5*D7</f>
        <v>170</v>
      </c>
      <c r="I4" s="11"/>
    </row>
    <row r="5" spans="2:9" ht="14.65" thickBot="1" x14ac:dyDescent="0.5">
      <c r="B5" s="7">
        <v>3</v>
      </c>
      <c r="C5" s="8" t="s">
        <v>7</v>
      </c>
      <c r="D5" s="12">
        <v>200</v>
      </c>
      <c r="E5" s="8"/>
      <c r="F5" s="8"/>
      <c r="G5" s="8" t="s">
        <v>8</v>
      </c>
      <c r="H5" s="14">
        <f>D3*D4</f>
        <v>200000</v>
      </c>
      <c r="I5" s="11"/>
    </row>
    <row r="6" spans="2:9" ht="14.65" thickBot="1" x14ac:dyDescent="0.5">
      <c r="B6" s="7">
        <v>4</v>
      </c>
      <c r="C6" s="8" t="s">
        <v>9</v>
      </c>
      <c r="D6" s="15">
        <v>5.91</v>
      </c>
      <c r="E6" s="8"/>
      <c r="F6" s="8"/>
      <c r="G6" s="8" t="s">
        <v>10</v>
      </c>
      <c r="H6" s="14">
        <f>H4*D3</f>
        <v>170000</v>
      </c>
      <c r="I6" s="11"/>
    </row>
    <row r="7" spans="2:9" ht="14.65" thickBot="1" x14ac:dyDescent="0.5">
      <c r="B7" s="7">
        <v>5</v>
      </c>
      <c r="C7" s="8" t="s">
        <v>11</v>
      </c>
      <c r="D7" s="16">
        <v>0.85</v>
      </c>
      <c r="E7" s="8"/>
      <c r="F7" s="8"/>
      <c r="G7" s="8" t="s">
        <v>12</v>
      </c>
      <c r="H7" s="17">
        <f>H5*D8</f>
        <v>880000.00000000012</v>
      </c>
      <c r="I7" s="11"/>
    </row>
    <row r="8" spans="2:9" ht="14.65" thickBot="1" x14ac:dyDescent="0.5">
      <c r="B8" s="7">
        <v>6</v>
      </c>
      <c r="C8" s="8" t="s">
        <v>13</v>
      </c>
      <c r="D8" s="15">
        <v>4.4000000000000004</v>
      </c>
      <c r="E8" s="8"/>
      <c r="F8" s="8"/>
      <c r="G8" s="8" t="s">
        <v>14</v>
      </c>
      <c r="H8" s="17">
        <f>D9*D3</f>
        <v>1004700</v>
      </c>
      <c r="I8" s="11"/>
    </row>
    <row r="9" spans="2:9" ht="14.65" thickBot="1" x14ac:dyDescent="0.5">
      <c r="B9" s="18"/>
      <c r="C9" s="8" t="s">
        <v>15</v>
      </c>
      <c r="D9" s="19">
        <f>IF(D8&gt;D6,D8*H4,H4*D6)</f>
        <v>1004.7</v>
      </c>
      <c r="E9" s="8"/>
      <c r="F9" s="8"/>
      <c r="G9" s="8" t="s">
        <v>16</v>
      </c>
      <c r="H9" s="20">
        <f>H8-H7</f>
        <v>124699.99999999988</v>
      </c>
      <c r="I9" s="11"/>
    </row>
    <row r="10" spans="2:9" ht="14.65" thickTop="1" x14ac:dyDescent="0.45">
      <c r="B10" s="18"/>
      <c r="C10" s="8" t="s">
        <v>17</v>
      </c>
      <c r="D10" s="21">
        <f>D6-D8</f>
        <v>1.5099999999999998</v>
      </c>
      <c r="E10" s="8"/>
      <c r="F10" s="8"/>
      <c r="G10" s="8" t="s">
        <v>18</v>
      </c>
      <c r="H10" s="17">
        <f>H9/D3</f>
        <v>124.69999999999989</v>
      </c>
      <c r="I10" s="11"/>
    </row>
    <row r="11" spans="2:9" ht="14.65" thickBot="1" x14ac:dyDescent="0.5">
      <c r="B11" s="18"/>
      <c r="C11" s="8"/>
      <c r="D11" s="8"/>
      <c r="E11" s="8"/>
      <c r="F11" s="8"/>
      <c r="G11" s="8" t="s">
        <v>19</v>
      </c>
      <c r="H11" s="17">
        <f>H9/H5</f>
        <v>0.62349999999999939</v>
      </c>
      <c r="I11" s="11"/>
    </row>
    <row r="12" spans="2:9" ht="14.65" thickBot="1" x14ac:dyDescent="0.5">
      <c r="B12" s="22"/>
      <c r="C12" s="23" t="s">
        <v>20</v>
      </c>
      <c r="D12" s="24" t="s">
        <v>21</v>
      </c>
      <c r="E12" s="23"/>
      <c r="F12" s="23" t="s">
        <v>22</v>
      </c>
      <c r="G12" s="23"/>
      <c r="H12" s="25"/>
      <c r="I12" s="11"/>
    </row>
    <row r="13" spans="2:9" ht="21.4" thickBot="1" x14ac:dyDescent="0.7">
      <c r="B13" s="26" t="s">
        <v>23</v>
      </c>
      <c r="C13" s="4" t="s">
        <v>2</v>
      </c>
      <c r="D13" s="5"/>
      <c r="E13" s="5"/>
      <c r="F13" s="5"/>
      <c r="G13" s="5"/>
      <c r="H13" s="6"/>
      <c r="I13" s="11"/>
    </row>
    <row r="14" spans="2:9" ht="14.65" thickBot="1" x14ac:dyDescent="0.5">
      <c r="B14" s="27">
        <v>1</v>
      </c>
      <c r="C14" s="28" t="s">
        <v>3</v>
      </c>
      <c r="D14" s="12">
        <v>1000</v>
      </c>
      <c r="E14" s="28"/>
      <c r="F14" s="28"/>
      <c r="G14" s="28" t="s">
        <v>24</v>
      </c>
      <c r="H14" s="29">
        <f xml:space="preserve"> IF(D19&lt;D17,D20/D19,H15)</f>
        <v>58.48</v>
      </c>
    </row>
    <row r="15" spans="2:9" ht="14.65" thickBot="1" x14ac:dyDescent="0.5">
      <c r="B15" s="7">
        <v>2</v>
      </c>
      <c r="C15" s="8" t="s">
        <v>25</v>
      </c>
      <c r="D15" s="12">
        <v>60</v>
      </c>
      <c r="E15" s="8"/>
      <c r="F15" s="8"/>
      <c r="G15" s="8" t="s">
        <v>26</v>
      </c>
      <c r="H15" s="13">
        <f>D16*D18</f>
        <v>51</v>
      </c>
    </row>
    <row r="16" spans="2:9" ht="14.65" thickBot="1" x14ac:dyDescent="0.5">
      <c r="B16" s="7">
        <v>3</v>
      </c>
      <c r="C16" s="8" t="s">
        <v>27</v>
      </c>
      <c r="D16" s="12">
        <v>60</v>
      </c>
      <c r="E16" s="8"/>
      <c r="F16" s="8"/>
      <c r="G16" s="8" t="s">
        <v>8</v>
      </c>
      <c r="H16" s="14">
        <f>D14*D15</f>
        <v>60000</v>
      </c>
    </row>
    <row r="17" spans="2:16" ht="14.65" thickBot="1" x14ac:dyDescent="0.5">
      <c r="B17" s="7">
        <v>4</v>
      </c>
      <c r="C17" s="8" t="s">
        <v>28</v>
      </c>
      <c r="D17" s="15">
        <v>13.76</v>
      </c>
      <c r="E17" s="8"/>
      <c r="F17" s="8"/>
      <c r="G17" s="8" t="s">
        <v>10</v>
      </c>
      <c r="H17" s="14">
        <f>H15*D14</f>
        <v>51000</v>
      </c>
    </row>
    <row r="18" spans="2:16" ht="14.65" thickBot="1" x14ac:dyDescent="0.5">
      <c r="B18" s="7">
        <v>5</v>
      </c>
      <c r="C18" s="8" t="s">
        <v>29</v>
      </c>
      <c r="D18" s="16">
        <v>0.85</v>
      </c>
      <c r="E18" s="8"/>
      <c r="F18" s="8"/>
      <c r="G18" s="8" t="s">
        <v>12</v>
      </c>
      <c r="H18" s="17">
        <f>H16*D19</f>
        <v>720000</v>
      </c>
    </row>
    <row r="19" spans="2:16" ht="14.65" thickBot="1" x14ac:dyDescent="0.5">
      <c r="B19" s="7">
        <v>6</v>
      </c>
      <c r="C19" s="8" t="s">
        <v>30</v>
      </c>
      <c r="D19" s="15">
        <v>12</v>
      </c>
      <c r="E19" s="8"/>
      <c r="F19" s="8"/>
      <c r="G19" s="8" t="s">
        <v>14</v>
      </c>
      <c r="H19" s="17">
        <f>D20*D14</f>
        <v>701760</v>
      </c>
    </row>
    <row r="20" spans="2:16" ht="14.65" thickBot="1" x14ac:dyDescent="0.5">
      <c r="B20" s="18"/>
      <c r="C20" s="8" t="s">
        <v>31</v>
      </c>
      <c r="D20" s="19">
        <f>IF(D19&gt;D17,D19*H15,H15*D17)</f>
        <v>701.76</v>
      </c>
      <c r="E20" s="8"/>
      <c r="F20" s="8"/>
      <c r="G20" s="8" t="s">
        <v>16</v>
      </c>
      <c r="H20" s="20">
        <f>H19-H18</f>
        <v>-18240</v>
      </c>
    </row>
    <row r="21" spans="2:16" ht="14.65" thickTop="1" x14ac:dyDescent="0.45">
      <c r="B21" s="18"/>
      <c r="C21" s="8" t="s">
        <v>32</v>
      </c>
      <c r="D21" s="21">
        <f>D17-D19</f>
        <v>1.7599999999999998</v>
      </c>
      <c r="E21" s="8"/>
      <c r="F21" s="8"/>
      <c r="G21" s="8" t="s">
        <v>33</v>
      </c>
      <c r="H21" s="17">
        <f>H20/D14</f>
        <v>-18.239999999999998</v>
      </c>
    </row>
    <row r="22" spans="2:16" ht="14.65" thickBot="1" x14ac:dyDescent="0.5">
      <c r="B22" s="30"/>
      <c r="C22" s="31"/>
      <c r="D22" s="31"/>
      <c r="E22" s="31"/>
      <c r="F22" s="31"/>
      <c r="G22" s="31" t="s">
        <v>34</v>
      </c>
      <c r="H22" s="32">
        <f>H20/H16</f>
        <v>-0.30399999999999999</v>
      </c>
      <c r="I22" s="33"/>
    </row>
    <row r="23" spans="2:16" s="1" customFormat="1" x14ac:dyDescent="0.45">
      <c r="B23" s="37" t="s">
        <v>35</v>
      </c>
      <c r="C23" s="37"/>
      <c r="D23" s="37"/>
      <c r="E23" s="37"/>
      <c r="F23" s="37"/>
      <c r="G23" s="37"/>
      <c r="H23" s="37"/>
      <c r="I23" s="34"/>
      <c r="J23" s="34"/>
      <c r="K23" s="34"/>
      <c r="L23" s="34"/>
      <c r="M23" s="34"/>
      <c r="N23" s="34"/>
      <c r="O23" s="34"/>
      <c r="P23" s="34"/>
    </row>
    <row r="24" spans="2:16" s="1" customFormat="1" x14ac:dyDescent="0.45">
      <c r="B24" s="38" t="s">
        <v>36</v>
      </c>
      <c r="C24" s="38"/>
      <c r="D24" s="38"/>
      <c r="E24" s="38"/>
      <c r="F24" s="38"/>
      <c r="G24" s="38"/>
      <c r="H24" s="38"/>
      <c r="I24" s="34"/>
      <c r="J24" s="34"/>
      <c r="K24" s="34"/>
      <c r="L24" s="34"/>
      <c r="M24" s="34"/>
      <c r="N24" s="34"/>
      <c r="O24" s="34"/>
      <c r="P24" s="34"/>
    </row>
    <row r="25" spans="2:16" s="1" customFormat="1" x14ac:dyDescent="0.45">
      <c r="B25" s="39" t="s">
        <v>37</v>
      </c>
      <c r="C25" s="39"/>
      <c r="D25" s="39"/>
      <c r="E25" s="39"/>
      <c r="F25" s="39"/>
      <c r="G25" s="39"/>
      <c r="H25" s="39"/>
      <c r="I25" s="35"/>
      <c r="J25" s="35"/>
      <c r="K25" s="35"/>
      <c r="L25" s="35"/>
      <c r="M25" s="35"/>
      <c r="N25" s="35"/>
      <c r="O25" s="35"/>
      <c r="P25" s="35"/>
    </row>
    <row r="26" spans="2:16" s="1" customFormat="1" x14ac:dyDescent="0.45"/>
    <row r="27" spans="2:16" s="1" customFormat="1" x14ac:dyDescent="0.45"/>
    <row r="28" spans="2:16" s="1" customFormat="1" x14ac:dyDescent="0.45"/>
    <row r="29" spans="2:16" s="1" customFormat="1" x14ac:dyDescent="0.45"/>
    <row r="30" spans="2:16" s="1" customFormat="1" x14ac:dyDescent="0.45"/>
    <row r="31" spans="2:16" s="1" customFormat="1" x14ac:dyDescent="0.45"/>
    <row r="32" spans="2:16" s="1" customFormat="1" x14ac:dyDescent="0.45"/>
    <row r="33" s="1" customFormat="1" x14ac:dyDescent="0.45"/>
    <row r="34" s="1" customFormat="1" x14ac:dyDescent="0.45"/>
    <row r="35" s="1" customFormat="1" x14ac:dyDescent="0.45"/>
    <row r="36" s="1" customFormat="1" x14ac:dyDescent="0.45"/>
    <row r="37" s="1" customFormat="1" x14ac:dyDescent="0.45"/>
    <row r="38" s="1" customFormat="1" x14ac:dyDescent="0.45"/>
    <row r="39" s="1" customFormat="1" x14ac:dyDescent="0.45"/>
    <row r="40" s="1" customFormat="1" x14ac:dyDescent="0.45"/>
    <row r="41" s="1" customFormat="1" x14ac:dyDescent="0.45"/>
    <row r="42" s="1" customFormat="1" x14ac:dyDescent="0.45"/>
    <row r="43" s="1" customFormat="1" x14ac:dyDescent="0.45"/>
    <row r="44" s="1" customFormat="1" x14ac:dyDescent="0.45"/>
    <row r="45" s="1" customFormat="1" x14ac:dyDescent="0.45"/>
    <row r="46" s="1" customFormat="1" x14ac:dyDescent="0.45"/>
    <row r="47" s="1" customFormat="1" x14ac:dyDescent="0.45"/>
    <row r="48" s="1" customFormat="1" x14ac:dyDescent="0.45"/>
    <row r="49" s="1" customFormat="1" x14ac:dyDescent="0.45"/>
    <row r="50" s="1" customFormat="1" x14ac:dyDescent="0.45"/>
    <row r="51" s="1" customFormat="1" x14ac:dyDescent="0.45"/>
    <row r="52" s="1" customFormat="1" x14ac:dyDescent="0.45"/>
    <row r="53" s="1" customFormat="1" x14ac:dyDescent="0.45"/>
    <row r="54" s="1" customFormat="1" x14ac:dyDescent="0.45"/>
    <row r="55" s="1" customFormat="1" x14ac:dyDescent="0.45"/>
    <row r="56" s="1" customFormat="1" x14ac:dyDescent="0.45"/>
    <row r="57" s="1" customFormat="1" x14ac:dyDescent="0.45"/>
    <row r="58" s="1" customFormat="1" x14ac:dyDescent="0.45"/>
    <row r="59" s="1" customFormat="1" x14ac:dyDescent="0.45"/>
    <row r="60" s="1" customFormat="1" x14ac:dyDescent="0.45"/>
    <row r="61" s="1" customFormat="1" x14ac:dyDescent="0.45"/>
    <row r="62" s="1" customFormat="1" x14ac:dyDescent="0.45"/>
    <row r="63" s="1" customFormat="1" x14ac:dyDescent="0.45"/>
    <row r="64" s="1" customFormat="1" x14ac:dyDescent="0.45"/>
    <row r="65" s="1" customFormat="1" x14ac:dyDescent="0.45"/>
    <row r="66" s="1" customFormat="1" x14ac:dyDescent="0.45"/>
    <row r="67" s="1" customFormat="1" x14ac:dyDescent="0.45"/>
    <row r="68" s="1" customFormat="1" x14ac:dyDescent="0.45"/>
    <row r="69" s="1" customFormat="1" x14ac:dyDescent="0.45"/>
    <row r="70" s="1" customFormat="1" x14ac:dyDescent="0.45"/>
    <row r="71" s="1" customFormat="1" x14ac:dyDescent="0.45"/>
    <row r="72" s="1" customFormat="1" x14ac:dyDescent="0.45"/>
    <row r="73" s="1" customFormat="1" x14ac:dyDescent="0.45"/>
    <row r="74" s="1" customFormat="1" x14ac:dyDescent="0.45"/>
    <row r="75" s="1" customFormat="1" x14ac:dyDescent="0.45"/>
    <row r="76" s="1" customFormat="1" x14ac:dyDescent="0.45"/>
    <row r="77" s="1" customFormat="1" x14ac:dyDescent="0.45"/>
    <row r="78" s="1" customFormat="1" x14ac:dyDescent="0.45"/>
    <row r="79" s="1" customFormat="1" x14ac:dyDescent="0.45"/>
    <row r="80" s="1" customFormat="1" x14ac:dyDescent="0.45"/>
    <row r="81" s="1" customFormat="1" x14ac:dyDescent="0.45"/>
    <row r="82" s="1" customFormat="1" x14ac:dyDescent="0.45"/>
    <row r="83" s="1" customFormat="1" x14ac:dyDescent="0.45"/>
    <row r="84" s="1" customFormat="1" x14ac:dyDescent="0.45"/>
    <row r="85" s="1" customFormat="1" x14ac:dyDescent="0.45"/>
    <row r="86" s="1" customFormat="1" x14ac:dyDescent="0.45"/>
    <row r="87" s="1" customFormat="1" x14ac:dyDescent="0.45"/>
    <row r="88" s="1" customFormat="1" x14ac:dyDescent="0.45"/>
    <row r="89" s="1" customFormat="1" x14ac:dyDescent="0.45"/>
    <row r="90" s="1" customFormat="1" x14ac:dyDescent="0.45"/>
    <row r="91" s="1" customFormat="1" x14ac:dyDescent="0.45"/>
    <row r="92" s="1" customFormat="1" x14ac:dyDescent="0.45"/>
    <row r="93" s="1" customFormat="1" x14ac:dyDescent="0.45"/>
    <row r="94" s="1" customFormat="1" x14ac:dyDescent="0.45"/>
    <row r="95" s="1" customFormat="1" x14ac:dyDescent="0.45"/>
    <row r="96" s="1" customFormat="1" x14ac:dyDescent="0.45"/>
    <row r="97" s="1" customFormat="1" x14ac:dyDescent="0.45"/>
    <row r="98" s="1" customFormat="1" x14ac:dyDescent="0.45"/>
    <row r="99" s="1" customFormat="1" x14ac:dyDescent="0.45"/>
    <row r="100" s="1" customFormat="1" x14ac:dyDescent="0.45"/>
    <row r="101" s="1" customFormat="1" x14ac:dyDescent="0.45"/>
    <row r="102" s="1" customFormat="1" x14ac:dyDescent="0.45"/>
    <row r="103" s="1" customFormat="1" x14ac:dyDescent="0.45"/>
    <row r="104" s="1" customFormat="1" x14ac:dyDescent="0.45"/>
    <row r="105" s="1" customFormat="1" x14ac:dyDescent="0.45"/>
    <row r="106" s="1" customFormat="1" x14ac:dyDescent="0.45"/>
    <row r="107" s="1" customFormat="1" x14ac:dyDescent="0.45"/>
    <row r="108" s="1" customFormat="1" x14ac:dyDescent="0.45"/>
    <row r="109" s="1" customFormat="1" x14ac:dyDescent="0.45"/>
    <row r="110" s="1" customFormat="1" x14ac:dyDescent="0.45"/>
    <row r="111" s="1" customFormat="1" x14ac:dyDescent="0.45"/>
    <row r="112" s="1" customFormat="1" x14ac:dyDescent="0.45"/>
    <row r="113" s="1" customFormat="1" x14ac:dyDescent="0.45"/>
    <row r="114" s="1" customFormat="1" x14ac:dyDescent="0.45"/>
    <row r="115" s="1" customFormat="1" x14ac:dyDescent="0.45"/>
    <row r="116" s="1" customFormat="1" x14ac:dyDescent="0.45"/>
    <row r="117" s="1" customFormat="1" x14ac:dyDescent="0.45"/>
    <row r="118" s="1" customFormat="1" x14ac:dyDescent="0.45"/>
    <row r="119" s="1" customFormat="1" x14ac:dyDescent="0.45"/>
    <row r="120" s="1" customFormat="1" x14ac:dyDescent="0.45"/>
    <row r="121" s="1" customFormat="1" x14ac:dyDescent="0.45"/>
    <row r="122" s="1" customFormat="1" x14ac:dyDescent="0.45"/>
    <row r="123" s="1" customFormat="1" x14ac:dyDescent="0.45"/>
    <row r="124" s="1" customFormat="1" x14ac:dyDescent="0.45"/>
    <row r="125" s="1" customFormat="1" x14ac:dyDescent="0.45"/>
    <row r="126" s="1" customFormat="1" x14ac:dyDescent="0.45"/>
    <row r="127" s="1" customFormat="1" x14ac:dyDescent="0.45"/>
    <row r="128" s="1" customFormat="1" x14ac:dyDescent="0.45"/>
    <row r="129" s="1" customFormat="1" x14ac:dyDescent="0.45"/>
    <row r="130" s="1" customFormat="1" x14ac:dyDescent="0.45"/>
    <row r="131" s="1" customFormat="1" x14ac:dyDescent="0.45"/>
    <row r="132" s="1" customFormat="1" x14ac:dyDescent="0.45"/>
    <row r="133" s="1" customFormat="1" x14ac:dyDescent="0.45"/>
    <row r="134" s="1" customFormat="1" x14ac:dyDescent="0.45"/>
    <row r="135" s="1" customFormat="1" x14ac:dyDescent="0.45"/>
    <row r="136" s="1" customFormat="1" x14ac:dyDescent="0.45"/>
    <row r="137" s="1" customFormat="1" x14ac:dyDescent="0.45"/>
    <row r="138" s="1" customFormat="1" x14ac:dyDescent="0.45"/>
    <row r="139" s="1" customFormat="1" x14ac:dyDescent="0.45"/>
    <row r="140" s="1" customFormat="1" x14ac:dyDescent="0.45"/>
    <row r="141" s="1" customFormat="1" x14ac:dyDescent="0.45"/>
    <row r="142" s="1" customFormat="1" x14ac:dyDescent="0.45"/>
    <row r="143" s="1" customFormat="1" x14ac:dyDescent="0.45"/>
    <row r="144" s="1" customFormat="1" x14ac:dyDescent="0.45"/>
    <row r="145" s="1" customFormat="1" x14ac:dyDescent="0.45"/>
    <row r="146" s="1" customFormat="1" x14ac:dyDescent="0.45"/>
    <row r="147" s="1" customFormat="1" x14ac:dyDescent="0.45"/>
    <row r="148" s="1" customFormat="1" x14ac:dyDescent="0.45"/>
    <row r="149" s="1" customFormat="1" x14ac:dyDescent="0.45"/>
    <row r="150" s="1" customFormat="1" x14ac:dyDescent="0.45"/>
    <row r="151" s="1" customFormat="1" x14ac:dyDescent="0.45"/>
    <row r="152" s="1" customFormat="1" x14ac:dyDescent="0.45"/>
    <row r="153" s="1" customFormat="1" x14ac:dyDescent="0.45"/>
    <row r="154" s="1" customFormat="1" x14ac:dyDescent="0.45"/>
    <row r="155" s="1" customFormat="1" x14ac:dyDescent="0.45"/>
    <row r="156" s="1" customFormat="1" x14ac:dyDescent="0.45"/>
    <row r="157" s="1" customFormat="1" x14ac:dyDescent="0.45"/>
    <row r="158" s="1" customFormat="1" x14ac:dyDescent="0.45"/>
    <row r="159" s="1" customFormat="1" x14ac:dyDescent="0.45"/>
    <row r="160" s="1" customFormat="1" x14ac:dyDescent="0.45"/>
    <row r="161" s="1" customFormat="1" x14ac:dyDescent="0.45"/>
    <row r="162" s="1" customFormat="1" x14ac:dyDescent="0.45"/>
    <row r="163" s="1" customFormat="1" x14ac:dyDescent="0.45"/>
    <row r="164" s="1" customFormat="1" x14ac:dyDescent="0.45"/>
    <row r="165" s="1" customFormat="1" x14ac:dyDescent="0.45"/>
    <row r="166" s="1" customFormat="1" x14ac:dyDescent="0.45"/>
    <row r="167" s="1" customFormat="1" x14ac:dyDescent="0.45"/>
    <row r="168" s="1" customFormat="1" x14ac:dyDescent="0.45"/>
    <row r="169" s="1" customFormat="1" x14ac:dyDescent="0.45"/>
    <row r="170" s="1" customFormat="1" x14ac:dyDescent="0.45"/>
    <row r="171" s="1" customFormat="1" x14ac:dyDescent="0.45"/>
    <row r="172" s="1" customFormat="1" x14ac:dyDescent="0.45"/>
    <row r="173" s="1" customFormat="1" x14ac:dyDescent="0.45"/>
    <row r="174" s="1" customFormat="1" x14ac:dyDescent="0.45"/>
    <row r="175" s="1" customFormat="1" x14ac:dyDescent="0.45"/>
    <row r="176" s="1" customFormat="1" x14ac:dyDescent="0.45"/>
    <row r="177" s="1" customFormat="1" x14ac:dyDescent="0.45"/>
    <row r="178" s="1" customFormat="1" x14ac:dyDescent="0.45"/>
    <row r="179" s="1" customFormat="1" x14ac:dyDescent="0.45"/>
    <row r="180" s="1" customFormat="1" x14ac:dyDescent="0.45"/>
    <row r="181" s="1" customFormat="1" x14ac:dyDescent="0.45"/>
    <row r="182" s="1" customFormat="1" x14ac:dyDescent="0.45"/>
    <row r="183" s="1" customFormat="1" x14ac:dyDescent="0.45"/>
    <row r="184" s="1" customFormat="1" x14ac:dyDescent="0.45"/>
    <row r="185" s="1" customFormat="1" x14ac:dyDescent="0.45"/>
    <row r="186" s="1" customFormat="1" x14ac:dyDescent="0.45"/>
    <row r="187" s="1" customFormat="1" x14ac:dyDescent="0.45"/>
    <row r="188" s="1" customFormat="1" x14ac:dyDescent="0.45"/>
    <row r="189" s="1" customFormat="1" x14ac:dyDescent="0.45"/>
    <row r="190" s="1" customFormat="1" x14ac:dyDescent="0.45"/>
    <row r="191" s="1" customFormat="1" x14ac:dyDescent="0.45"/>
    <row r="192" s="1" customFormat="1" x14ac:dyDescent="0.45"/>
    <row r="193" s="1" customFormat="1" x14ac:dyDescent="0.45"/>
    <row r="194" s="1" customFormat="1" x14ac:dyDescent="0.45"/>
    <row r="195" s="1" customFormat="1" x14ac:dyDescent="0.45"/>
    <row r="196" s="1" customFormat="1" x14ac:dyDescent="0.45"/>
    <row r="197" s="1" customFormat="1" x14ac:dyDescent="0.45"/>
    <row r="198" s="1" customFormat="1" x14ac:dyDescent="0.45"/>
    <row r="199" s="1" customFormat="1" x14ac:dyDescent="0.45"/>
    <row r="200" s="1" customFormat="1" x14ac:dyDescent="0.45"/>
    <row r="201" s="1" customFormat="1" x14ac:dyDescent="0.45"/>
    <row r="202" s="1" customFormat="1" x14ac:dyDescent="0.45"/>
    <row r="203" s="1" customFormat="1" x14ac:dyDescent="0.45"/>
    <row r="204" s="1" customFormat="1" x14ac:dyDescent="0.45"/>
    <row r="205" s="1" customFormat="1" x14ac:dyDescent="0.45"/>
    <row r="206" s="1" customFormat="1" x14ac:dyDescent="0.45"/>
    <row r="207" s="1" customFormat="1" x14ac:dyDescent="0.45"/>
    <row r="208" s="1" customFormat="1" x14ac:dyDescent="0.45"/>
    <row r="209" s="1" customFormat="1" x14ac:dyDescent="0.45"/>
    <row r="210" s="1" customFormat="1" x14ac:dyDescent="0.45"/>
    <row r="211" s="1" customFormat="1" x14ac:dyDescent="0.45"/>
    <row r="212" s="1" customFormat="1" x14ac:dyDescent="0.45"/>
    <row r="213" s="1" customFormat="1" x14ac:dyDescent="0.45"/>
    <row r="214" s="1" customFormat="1" x14ac:dyDescent="0.45"/>
    <row r="215" s="1" customFormat="1" x14ac:dyDescent="0.45"/>
    <row r="216" s="1" customFormat="1" x14ac:dyDescent="0.45"/>
    <row r="217" s="1" customFormat="1" x14ac:dyDescent="0.45"/>
    <row r="218" s="1" customFormat="1" x14ac:dyDescent="0.45"/>
    <row r="219" s="1" customFormat="1" x14ac:dyDescent="0.45"/>
    <row r="220" s="1" customFormat="1" x14ac:dyDescent="0.45"/>
    <row r="221" s="1" customFormat="1" x14ac:dyDescent="0.45"/>
    <row r="222" s="1" customFormat="1" x14ac:dyDescent="0.45"/>
    <row r="223" s="1" customFormat="1" x14ac:dyDescent="0.45"/>
    <row r="224" s="1" customFormat="1" x14ac:dyDescent="0.45"/>
    <row r="225" s="1" customFormat="1" x14ac:dyDescent="0.45"/>
    <row r="226" s="1" customFormat="1" x14ac:dyDescent="0.45"/>
    <row r="227" s="1" customFormat="1" x14ac:dyDescent="0.45"/>
    <row r="228" s="1" customFormat="1" x14ac:dyDescent="0.45"/>
    <row r="229" s="1" customFormat="1" x14ac:dyDescent="0.45"/>
    <row r="230" s="1" customFormat="1" x14ac:dyDescent="0.45"/>
    <row r="231" s="1" customFormat="1" x14ac:dyDescent="0.45"/>
    <row r="232" s="1" customFormat="1" x14ac:dyDescent="0.45"/>
    <row r="233" s="1" customFormat="1" x14ac:dyDescent="0.45"/>
    <row r="234" s="1" customFormat="1" x14ac:dyDescent="0.45"/>
    <row r="235" s="1" customFormat="1" x14ac:dyDescent="0.45"/>
    <row r="236" s="1" customFormat="1" x14ac:dyDescent="0.45"/>
    <row r="237" s="1" customFormat="1" x14ac:dyDescent="0.45"/>
    <row r="238" s="1" customFormat="1" x14ac:dyDescent="0.45"/>
    <row r="239" s="1" customFormat="1" x14ac:dyDescent="0.45"/>
    <row r="240" s="1" customFormat="1" x14ac:dyDescent="0.45"/>
    <row r="241" s="1" customFormat="1" x14ac:dyDescent="0.45"/>
    <row r="242" s="1" customFormat="1" x14ac:dyDescent="0.45"/>
    <row r="243" s="1" customFormat="1" x14ac:dyDescent="0.45"/>
    <row r="244" s="1" customFormat="1" x14ac:dyDescent="0.45"/>
    <row r="245" s="1" customFormat="1" x14ac:dyDescent="0.45"/>
    <row r="246" s="1" customFormat="1" x14ac:dyDescent="0.45"/>
    <row r="247" s="1" customFormat="1" x14ac:dyDescent="0.45"/>
    <row r="248" s="1" customFormat="1" x14ac:dyDescent="0.45"/>
    <row r="249" s="1" customFormat="1" x14ac:dyDescent="0.45"/>
    <row r="250" s="1" customFormat="1" x14ac:dyDescent="0.45"/>
    <row r="251" s="1" customFormat="1" x14ac:dyDescent="0.45"/>
    <row r="252" s="1" customFormat="1" x14ac:dyDescent="0.45"/>
    <row r="253" s="1" customFormat="1" x14ac:dyDescent="0.45"/>
    <row r="254" s="1" customFormat="1" x14ac:dyDescent="0.45"/>
    <row r="255" s="1" customFormat="1" x14ac:dyDescent="0.45"/>
    <row r="256" s="1" customFormat="1" x14ac:dyDescent="0.45"/>
    <row r="257" s="1" customFormat="1" x14ac:dyDescent="0.45"/>
    <row r="258" s="1" customFormat="1" x14ac:dyDescent="0.45"/>
    <row r="259" s="1" customFormat="1" x14ac:dyDescent="0.45"/>
    <row r="260" s="1" customFormat="1" x14ac:dyDescent="0.45"/>
    <row r="261" s="1" customFormat="1" x14ac:dyDescent="0.45"/>
    <row r="262" s="1" customFormat="1" x14ac:dyDescent="0.45"/>
    <row r="263" s="1" customFormat="1" x14ac:dyDescent="0.45"/>
    <row r="264" s="1" customFormat="1" x14ac:dyDescent="0.45"/>
    <row r="265" s="1" customFormat="1" x14ac:dyDescent="0.45"/>
    <row r="266" s="1" customFormat="1" x14ac:dyDescent="0.45"/>
    <row r="267" s="1" customFormat="1" x14ac:dyDescent="0.45"/>
    <row r="268" s="1" customFormat="1" x14ac:dyDescent="0.45"/>
    <row r="269" s="1" customFormat="1" x14ac:dyDescent="0.45"/>
    <row r="270" s="1" customFormat="1" x14ac:dyDescent="0.45"/>
    <row r="271" s="1" customFormat="1" x14ac:dyDescent="0.45"/>
    <row r="272" s="1" customFormat="1" x14ac:dyDescent="0.45"/>
    <row r="273" s="1" customFormat="1" x14ac:dyDescent="0.45"/>
    <row r="274" s="1" customFormat="1" x14ac:dyDescent="0.45"/>
    <row r="275" s="1" customFormat="1" x14ac:dyDescent="0.45"/>
    <row r="276" s="1" customFormat="1" x14ac:dyDescent="0.45"/>
    <row r="277" s="1" customFormat="1" x14ac:dyDescent="0.45"/>
    <row r="278" s="1" customFormat="1" x14ac:dyDescent="0.45"/>
    <row r="279" s="1" customFormat="1" x14ac:dyDescent="0.45"/>
    <row r="280" s="1" customFormat="1" x14ac:dyDescent="0.45"/>
    <row r="281" s="1" customFormat="1" x14ac:dyDescent="0.45"/>
    <row r="282" s="1" customFormat="1" x14ac:dyDescent="0.45"/>
    <row r="283" s="1" customFormat="1" x14ac:dyDescent="0.45"/>
    <row r="284" s="1" customFormat="1" x14ac:dyDescent="0.45"/>
    <row r="285" s="1" customFormat="1" x14ac:dyDescent="0.45"/>
    <row r="286" s="1" customFormat="1" x14ac:dyDescent="0.45"/>
    <row r="287" s="1" customFormat="1" x14ac:dyDescent="0.45"/>
    <row r="288" s="1" customFormat="1" x14ac:dyDescent="0.45"/>
    <row r="289" s="1" customFormat="1" x14ac:dyDescent="0.45"/>
    <row r="290" s="1" customFormat="1" x14ac:dyDescent="0.45"/>
    <row r="291" s="1" customFormat="1" x14ac:dyDescent="0.45"/>
    <row r="292" s="1" customFormat="1" x14ac:dyDescent="0.45"/>
    <row r="293" s="1" customFormat="1" x14ac:dyDescent="0.45"/>
    <row r="294" s="1" customFormat="1" x14ac:dyDescent="0.45"/>
    <row r="295" s="1" customFormat="1" x14ac:dyDescent="0.45"/>
    <row r="296" s="1" customFormat="1" x14ac:dyDescent="0.45"/>
    <row r="297" s="1" customFormat="1" x14ac:dyDescent="0.45"/>
    <row r="298" s="1" customFormat="1" x14ac:dyDescent="0.45"/>
    <row r="299" s="1" customFormat="1" x14ac:dyDescent="0.45"/>
    <row r="300" s="1" customFormat="1" x14ac:dyDescent="0.45"/>
    <row r="301" s="1" customFormat="1" x14ac:dyDescent="0.45"/>
    <row r="302" s="1" customFormat="1" x14ac:dyDescent="0.45"/>
    <row r="303" s="1" customFormat="1" x14ac:dyDescent="0.45"/>
    <row r="304" s="1" customFormat="1" x14ac:dyDescent="0.45"/>
    <row r="305" s="1" customFormat="1" x14ac:dyDescent="0.45"/>
    <row r="306" s="1" customFormat="1" x14ac:dyDescent="0.45"/>
    <row r="307" s="1" customFormat="1" x14ac:dyDescent="0.45"/>
    <row r="308" s="1" customFormat="1" x14ac:dyDescent="0.45"/>
    <row r="309" s="1" customFormat="1" x14ac:dyDescent="0.45"/>
    <row r="310" s="1" customFormat="1" x14ac:dyDescent="0.45"/>
    <row r="311" s="1" customFormat="1" x14ac:dyDescent="0.45"/>
    <row r="312" s="1" customFormat="1" x14ac:dyDescent="0.45"/>
    <row r="313" s="1" customFormat="1" x14ac:dyDescent="0.45"/>
    <row r="314" s="1" customFormat="1" x14ac:dyDescent="0.45"/>
    <row r="315" s="1" customFormat="1" x14ac:dyDescent="0.45"/>
    <row r="316" s="1" customFormat="1" x14ac:dyDescent="0.45"/>
    <row r="317" s="1" customFormat="1" x14ac:dyDescent="0.45"/>
    <row r="318" s="1" customFormat="1" x14ac:dyDescent="0.45"/>
    <row r="319" s="1" customFormat="1" x14ac:dyDescent="0.45"/>
    <row r="320" s="1" customFormat="1" x14ac:dyDescent="0.45"/>
    <row r="321" s="1" customFormat="1" x14ac:dyDescent="0.45"/>
    <row r="322" s="1" customFormat="1" x14ac:dyDescent="0.45"/>
    <row r="323" s="1" customFormat="1" x14ac:dyDescent="0.45"/>
    <row r="324" s="1" customFormat="1" x14ac:dyDescent="0.45"/>
    <row r="325" s="1" customFormat="1" x14ac:dyDescent="0.45"/>
    <row r="326" s="1" customFormat="1" x14ac:dyDescent="0.45"/>
    <row r="327" s="1" customFormat="1" x14ac:dyDescent="0.45"/>
    <row r="328" s="1" customFormat="1" x14ac:dyDescent="0.45"/>
    <row r="329" s="1" customFormat="1" x14ac:dyDescent="0.45"/>
    <row r="330" s="1" customFormat="1" x14ac:dyDescent="0.45"/>
    <row r="331" s="1" customFormat="1" x14ac:dyDescent="0.45"/>
    <row r="332" s="1" customFormat="1" x14ac:dyDescent="0.45"/>
    <row r="333" s="1" customFormat="1" x14ac:dyDescent="0.45"/>
    <row r="334" s="1" customFormat="1" x14ac:dyDescent="0.45"/>
    <row r="335" s="1" customFormat="1" x14ac:dyDescent="0.45"/>
    <row r="336" s="1" customFormat="1" x14ac:dyDescent="0.45"/>
    <row r="337" s="1" customFormat="1" x14ac:dyDescent="0.45"/>
    <row r="338" s="1" customFormat="1" x14ac:dyDescent="0.45"/>
    <row r="339" s="1" customFormat="1" x14ac:dyDescent="0.45"/>
    <row r="340" s="1" customFormat="1" x14ac:dyDescent="0.45"/>
    <row r="341" s="1" customFormat="1" x14ac:dyDescent="0.45"/>
    <row r="342" s="1" customFormat="1" x14ac:dyDescent="0.45"/>
    <row r="343" s="1" customFormat="1" x14ac:dyDescent="0.45"/>
    <row r="344" s="1" customFormat="1" x14ac:dyDescent="0.45"/>
    <row r="345" s="1" customFormat="1" x14ac:dyDescent="0.45"/>
    <row r="346" s="1" customFormat="1" x14ac:dyDescent="0.45"/>
    <row r="347" s="1" customFormat="1" x14ac:dyDescent="0.45"/>
    <row r="348" s="1" customFormat="1" x14ac:dyDescent="0.45"/>
    <row r="349" s="1" customFormat="1" x14ac:dyDescent="0.45"/>
    <row r="350" s="1" customFormat="1" x14ac:dyDescent="0.45"/>
    <row r="351" s="1" customFormat="1" x14ac:dyDescent="0.45"/>
    <row r="352" s="1" customFormat="1" x14ac:dyDescent="0.45"/>
    <row r="353" s="1" customFormat="1" x14ac:dyDescent="0.45"/>
    <row r="354" s="1" customFormat="1" x14ac:dyDescent="0.45"/>
    <row r="355" s="1" customFormat="1" x14ac:dyDescent="0.45"/>
    <row r="356" s="1" customFormat="1" x14ac:dyDescent="0.45"/>
    <row r="357" s="1" customFormat="1" x14ac:dyDescent="0.45"/>
    <row r="358" s="1" customFormat="1" x14ac:dyDescent="0.45"/>
    <row r="359" s="1" customFormat="1" x14ac:dyDescent="0.45"/>
    <row r="360" s="1" customFormat="1" x14ac:dyDescent="0.45"/>
    <row r="361" s="1" customFormat="1" x14ac:dyDescent="0.45"/>
    <row r="362" s="1" customFormat="1" x14ac:dyDescent="0.45"/>
    <row r="363" s="1" customFormat="1" x14ac:dyDescent="0.45"/>
    <row r="364" s="1" customFormat="1" x14ac:dyDescent="0.45"/>
    <row r="365" s="1" customFormat="1" x14ac:dyDescent="0.45"/>
    <row r="366" s="1" customFormat="1" x14ac:dyDescent="0.45"/>
    <row r="367" s="1" customFormat="1" x14ac:dyDescent="0.45"/>
    <row r="368" s="1" customFormat="1" x14ac:dyDescent="0.45"/>
    <row r="369" s="1" customFormat="1" x14ac:dyDescent="0.45"/>
    <row r="370" s="1" customFormat="1" x14ac:dyDescent="0.45"/>
    <row r="371" s="1" customFormat="1" x14ac:dyDescent="0.45"/>
    <row r="372" s="1" customFormat="1" x14ac:dyDescent="0.45"/>
    <row r="373" s="1" customFormat="1" x14ac:dyDescent="0.45"/>
    <row r="374" s="1" customFormat="1" x14ac:dyDescent="0.45"/>
    <row r="375" s="1" customFormat="1" x14ac:dyDescent="0.45"/>
    <row r="376" s="1" customFormat="1" x14ac:dyDescent="0.45"/>
    <row r="377" s="1" customFormat="1" x14ac:dyDescent="0.45"/>
    <row r="378" s="1" customFormat="1" x14ac:dyDescent="0.45"/>
    <row r="379" s="1" customFormat="1" x14ac:dyDescent="0.45"/>
    <row r="380" s="1" customFormat="1" x14ac:dyDescent="0.45"/>
    <row r="381" s="1" customFormat="1" x14ac:dyDescent="0.45"/>
    <row r="382" s="1" customFormat="1" x14ac:dyDescent="0.45"/>
    <row r="383" s="1" customFormat="1" x14ac:dyDescent="0.45"/>
    <row r="384" s="1" customFormat="1" x14ac:dyDescent="0.45"/>
    <row r="385" s="1" customFormat="1" x14ac:dyDescent="0.45"/>
    <row r="386" s="1" customFormat="1" x14ac:dyDescent="0.45"/>
    <row r="387" s="1" customFormat="1" x14ac:dyDescent="0.45"/>
    <row r="388" s="1" customFormat="1" x14ac:dyDescent="0.45"/>
    <row r="389" s="1" customFormat="1" x14ac:dyDescent="0.45"/>
    <row r="390" s="1" customFormat="1" x14ac:dyDescent="0.45"/>
    <row r="391" s="1" customFormat="1" x14ac:dyDescent="0.45"/>
    <row r="392" s="1" customFormat="1" x14ac:dyDescent="0.45"/>
    <row r="393" s="1" customFormat="1" x14ac:dyDescent="0.45"/>
    <row r="394" s="1" customFormat="1" x14ac:dyDescent="0.45"/>
    <row r="395" s="1" customFormat="1" x14ac:dyDescent="0.45"/>
    <row r="396" s="1" customFormat="1" x14ac:dyDescent="0.45"/>
    <row r="397" s="1" customFormat="1" x14ac:dyDescent="0.45"/>
    <row r="398" s="1" customFormat="1" x14ac:dyDescent="0.45"/>
    <row r="399" s="1" customFormat="1" x14ac:dyDescent="0.45"/>
    <row r="400" s="1" customFormat="1" x14ac:dyDescent="0.45"/>
    <row r="401" s="1" customFormat="1" x14ac:dyDescent="0.45"/>
    <row r="402" s="1" customFormat="1" x14ac:dyDescent="0.45"/>
    <row r="403" s="1" customFormat="1" x14ac:dyDescent="0.45"/>
    <row r="404" s="1" customFormat="1" x14ac:dyDescent="0.45"/>
    <row r="405" s="1" customFormat="1" x14ac:dyDescent="0.45"/>
    <row r="406" s="1" customFormat="1" x14ac:dyDescent="0.45"/>
    <row r="407" s="1" customFormat="1" x14ac:dyDescent="0.45"/>
    <row r="408" s="1" customFormat="1" x14ac:dyDescent="0.45"/>
    <row r="409" s="1" customFormat="1" x14ac:dyDescent="0.45"/>
    <row r="410" s="1" customFormat="1" x14ac:dyDescent="0.45"/>
    <row r="411" s="1" customFormat="1" x14ac:dyDescent="0.45"/>
    <row r="412" s="1" customFormat="1" x14ac:dyDescent="0.45"/>
    <row r="413" s="1" customFormat="1" x14ac:dyDescent="0.45"/>
    <row r="414" s="1" customFormat="1" x14ac:dyDescent="0.45"/>
    <row r="415" s="1" customFormat="1" x14ac:dyDescent="0.45"/>
    <row r="416" s="1" customFormat="1" x14ac:dyDescent="0.45"/>
    <row r="417" s="1" customFormat="1" x14ac:dyDescent="0.45"/>
    <row r="418" s="1" customFormat="1" x14ac:dyDescent="0.45"/>
    <row r="419" s="1" customFormat="1" x14ac:dyDescent="0.45"/>
    <row r="420" s="1" customFormat="1" x14ac:dyDescent="0.45"/>
    <row r="421" s="1" customFormat="1" x14ac:dyDescent="0.45"/>
    <row r="422" s="1" customFormat="1" x14ac:dyDescent="0.45"/>
    <row r="423" s="1" customFormat="1" x14ac:dyDescent="0.45"/>
    <row r="424" s="1" customFormat="1" x14ac:dyDescent="0.45"/>
    <row r="425" s="1" customFormat="1" x14ac:dyDescent="0.45"/>
    <row r="426" s="1" customFormat="1" x14ac:dyDescent="0.45"/>
    <row r="427" s="1" customFormat="1" x14ac:dyDescent="0.45"/>
    <row r="428" s="1" customFormat="1" x14ac:dyDescent="0.45"/>
    <row r="429" s="1" customFormat="1" x14ac:dyDescent="0.45"/>
    <row r="430" s="1" customFormat="1" x14ac:dyDescent="0.45"/>
    <row r="431" s="1" customFormat="1" x14ac:dyDescent="0.45"/>
    <row r="432" s="1" customFormat="1" x14ac:dyDescent="0.45"/>
    <row r="433" s="1" customFormat="1" x14ac:dyDescent="0.45"/>
    <row r="434" s="1" customFormat="1" x14ac:dyDescent="0.45"/>
    <row r="435" s="1" customFormat="1" x14ac:dyDescent="0.45"/>
    <row r="436" s="1" customFormat="1" x14ac:dyDescent="0.45"/>
    <row r="437" s="1" customFormat="1" x14ac:dyDescent="0.45"/>
    <row r="438" s="1" customFormat="1" x14ac:dyDescent="0.45"/>
    <row r="439" s="1" customFormat="1" x14ac:dyDescent="0.45"/>
    <row r="440" s="1" customFormat="1" x14ac:dyDescent="0.45"/>
    <row r="441" s="1" customFormat="1" x14ac:dyDescent="0.45"/>
    <row r="442" s="1" customFormat="1" x14ac:dyDescent="0.45"/>
    <row r="443" s="1" customFormat="1" x14ac:dyDescent="0.45"/>
    <row r="444" s="1" customFormat="1" x14ac:dyDescent="0.45"/>
    <row r="445" s="1" customFormat="1" x14ac:dyDescent="0.45"/>
    <row r="446" s="1" customFormat="1" x14ac:dyDescent="0.45"/>
    <row r="447" s="1" customFormat="1" x14ac:dyDescent="0.45"/>
    <row r="448" s="1" customFormat="1" x14ac:dyDescent="0.45"/>
    <row r="449" s="1" customFormat="1" x14ac:dyDescent="0.45"/>
    <row r="450" s="1" customFormat="1" x14ac:dyDescent="0.45"/>
    <row r="451" s="1" customFormat="1" x14ac:dyDescent="0.45"/>
    <row r="452" s="1" customFormat="1" x14ac:dyDescent="0.45"/>
    <row r="453" s="1" customFormat="1" x14ac:dyDescent="0.45"/>
    <row r="454" s="1" customFormat="1" x14ac:dyDescent="0.45"/>
    <row r="455" s="1" customFormat="1" x14ac:dyDescent="0.45"/>
    <row r="456" s="1" customFormat="1" x14ac:dyDescent="0.45"/>
    <row r="457" s="1" customFormat="1" x14ac:dyDescent="0.45"/>
    <row r="458" s="1" customFormat="1" x14ac:dyDescent="0.45"/>
    <row r="459" s="1" customFormat="1" x14ac:dyDescent="0.45"/>
    <row r="460" s="1" customFormat="1" x14ac:dyDescent="0.45"/>
    <row r="461" s="1" customFormat="1" x14ac:dyDescent="0.45"/>
    <row r="462" s="1" customFormat="1" x14ac:dyDescent="0.45"/>
    <row r="463" s="1" customFormat="1" x14ac:dyDescent="0.45"/>
    <row r="464" s="1" customFormat="1" x14ac:dyDescent="0.45"/>
    <row r="465" s="1" customFormat="1" x14ac:dyDescent="0.45"/>
    <row r="466" s="1" customFormat="1" x14ac:dyDescent="0.45"/>
    <row r="467" s="1" customFormat="1" x14ac:dyDescent="0.45"/>
    <row r="468" s="1" customFormat="1" x14ac:dyDescent="0.45"/>
    <row r="469" s="1" customFormat="1" x14ac:dyDescent="0.45"/>
    <row r="470" s="1" customFormat="1" x14ac:dyDescent="0.45"/>
    <row r="471" s="1" customFormat="1" x14ac:dyDescent="0.45"/>
    <row r="472" s="1" customFormat="1" x14ac:dyDescent="0.45"/>
    <row r="473" s="1" customFormat="1" x14ac:dyDescent="0.45"/>
    <row r="474" s="1" customFormat="1" x14ac:dyDescent="0.45"/>
    <row r="475" s="1" customFormat="1" x14ac:dyDescent="0.45"/>
    <row r="476" s="1" customFormat="1" x14ac:dyDescent="0.45"/>
    <row r="477" s="1" customFormat="1" x14ac:dyDescent="0.45"/>
    <row r="478" s="1" customFormat="1" x14ac:dyDescent="0.45"/>
    <row r="479" s="1" customFormat="1" x14ac:dyDescent="0.45"/>
    <row r="480" s="1" customFormat="1" x14ac:dyDescent="0.45"/>
    <row r="481" s="1" customFormat="1" x14ac:dyDescent="0.45"/>
    <row r="482" s="1" customFormat="1" x14ac:dyDescent="0.45"/>
    <row r="483" s="1" customFormat="1" x14ac:dyDescent="0.45"/>
    <row r="484" s="1" customFormat="1" x14ac:dyDescent="0.45"/>
    <row r="485" s="1" customFormat="1" x14ac:dyDescent="0.45"/>
    <row r="486" s="1" customFormat="1" x14ac:dyDescent="0.45"/>
    <row r="487" s="1" customFormat="1" x14ac:dyDescent="0.45"/>
    <row r="488" s="1" customFormat="1" x14ac:dyDescent="0.45"/>
    <row r="489" s="1" customFormat="1" x14ac:dyDescent="0.45"/>
    <row r="490" s="1" customFormat="1" x14ac:dyDescent="0.45"/>
    <row r="491" s="1" customFormat="1" x14ac:dyDescent="0.45"/>
    <row r="492" s="1" customFormat="1" x14ac:dyDescent="0.45"/>
    <row r="493" s="1" customFormat="1" x14ac:dyDescent="0.45"/>
    <row r="494" s="1" customFormat="1" x14ac:dyDescent="0.45"/>
    <row r="495" s="1" customFormat="1" x14ac:dyDescent="0.45"/>
    <row r="496" s="1" customFormat="1" x14ac:dyDescent="0.45"/>
    <row r="497" s="1" customFormat="1" x14ac:dyDescent="0.45"/>
    <row r="498" s="1" customFormat="1" x14ac:dyDescent="0.45"/>
    <row r="499" s="1" customFormat="1" x14ac:dyDescent="0.45"/>
    <row r="500" s="1" customFormat="1" x14ac:dyDescent="0.45"/>
    <row r="501" s="1" customFormat="1" x14ac:dyDescent="0.45"/>
    <row r="502" s="1" customFormat="1" x14ac:dyDescent="0.45"/>
    <row r="503" s="1" customFormat="1" x14ac:dyDescent="0.45"/>
    <row r="504" s="1" customFormat="1" x14ac:dyDescent="0.45"/>
    <row r="505" s="1" customFormat="1" x14ac:dyDescent="0.45"/>
    <row r="506" s="1" customFormat="1" x14ac:dyDescent="0.45"/>
    <row r="507" s="1" customFormat="1" x14ac:dyDescent="0.45"/>
    <row r="508" s="1" customFormat="1" x14ac:dyDescent="0.45"/>
    <row r="509" s="1" customFormat="1" x14ac:dyDescent="0.45"/>
    <row r="510" s="1" customFormat="1" x14ac:dyDescent="0.45"/>
    <row r="511" s="1" customFormat="1" x14ac:dyDescent="0.45"/>
    <row r="512" s="1" customFormat="1" x14ac:dyDescent="0.45"/>
    <row r="513" s="1" customFormat="1" x14ac:dyDescent="0.45"/>
    <row r="514" s="1" customFormat="1" x14ac:dyDescent="0.45"/>
    <row r="515" s="1" customFormat="1" x14ac:dyDescent="0.45"/>
    <row r="516" s="1" customFormat="1" x14ac:dyDescent="0.45"/>
    <row r="517" s="1" customFormat="1" x14ac:dyDescent="0.45"/>
    <row r="518" s="1" customFormat="1" x14ac:dyDescent="0.45"/>
    <row r="519" s="1" customFormat="1" x14ac:dyDescent="0.45"/>
    <row r="520" s="1" customFormat="1" x14ac:dyDescent="0.45"/>
    <row r="521" s="1" customFormat="1" x14ac:dyDescent="0.45"/>
    <row r="522" s="1" customFormat="1" x14ac:dyDescent="0.45"/>
    <row r="523" s="1" customFormat="1" x14ac:dyDescent="0.45"/>
    <row r="524" s="1" customFormat="1" x14ac:dyDescent="0.45"/>
    <row r="525" s="1" customFormat="1" x14ac:dyDescent="0.45"/>
    <row r="526" s="1" customFormat="1" x14ac:dyDescent="0.45"/>
    <row r="527" s="1" customFormat="1" x14ac:dyDescent="0.45"/>
    <row r="528" s="1" customFormat="1" x14ac:dyDescent="0.45"/>
    <row r="529" s="1" customFormat="1" x14ac:dyDescent="0.45"/>
    <row r="530" s="1" customFormat="1" x14ac:dyDescent="0.45"/>
    <row r="531" s="1" customFormat="1" x14ac:dyDescent="0.45"/>
    <row r="532" s="1" customFormat="1" x14ac:dyDescent="0.45"/>
    <row r="533" s="1" customFormat="1" x14ac:dyDescent="0.45"/>
    <row r="534" s="1" customFormat="1" x14ac:dyDescent="0.45"/>
    <row r="535" s="1" customFormat="1" x14ac:dyDescent="0.45"/>
    <row r="536" s="1" customFormat="1" x14ac:dyDescent="0.45"/>
    <row r="537" s="1" customFormat="1" x14ac:dyDescent="0.45"/>
    <row r="538" s="1" customFormat="1" x14ac:dyDescent="0.45"/>
    <row r="539" s="1" customFormat="1" x14ac:dyDescent="0.45"/>
    <row r="540" s="1" customFormat="1" x14ac:dyDescent="0.45"/>
    <row r="541" s="1" customFormat="1" x14ac:dyDescent="0.45"/>
    <row r="542" s="1" customFormat="1" x14ac:dyDescent="0.45"/>
    <row r="543" s="1" customFormat="1" x14ac:dyDescent="0.45"/>
    <row r="544" s="1" customFormat="1" x14ac:dyDescent="0.45"/>
    <row r="545" s="1" customFormat="1" x14ac:dyDescent="0.45"/>
    <row r="546" s="1" customFormat="1" x14ac:dyDescent="0.45"/>
    <row r="547" s="1" customFormat="1" x14ac:dyDescent="0.45"/>
    <row r="548" s="1" customFormat="1" x14ac:dyDescent="0.45"/>
    <row r="549" s="1" customFormat="1" x14ac:dyDescent="0.45"/>
    <row r="550" s="1" customFormat="1" x14ac:dyDescent="0.45"/>
    <row r="551" s="1" customFormat="1" x14ac:dyDescent="0.45"/>
    <row r="552" s="1" customFormat="1" x14ac:dyDescent="0.45"/>
    <row r="553" s="1" customFormat="1" x14ac:dyDescent="0.45"/>
    <row r="554" s="1" customFormat="1" x14ac:dyDescent="0.45"/>
    <row r="555" s="1" customFormat="1" x14ac:dyDescent="0.45"/>
    <row r="556" s="1" customFormat="1" x14ac:dyDescent="0.45"/>
    <row r="557" s="1" customFormat="1" x14ac:dyDescent="0.45"/>
    <row r="558" s="1" customFormat="1" x14ac:dyDescent="0.45"/>
    <row r="559" s="1" customFormat="1" x14ac:dyDescent="0.45"/>
    <row r="560" s="1" customFormat="1" x14ac:dyDescent="0.45"/>
    <row r="561" s="1" customFormat="1" x14ac:dyDescent="0.45"/>
    <row r="562" s="1" customFormat="1" x14ac:dyDescent="0.45"/>
    <row r="563" s="1" customFormat="1" x14ac:dyDescent="0.45"/>
    <row r="564" s="1" customFormat="1" x14ac:dyDescent="0.45"/>
    <row r="565" s="1" customFormat="1" x14ac:dyDescent="0.45"/>
    <row r="566" s="1" customFormat="1" x14ac:dyDescent="0.45"/>
    <row r="567" s="1" customFormat="1" x14ac:dyDescent="0.45"/>
    <row r="568" s="1" customFormat="1" x14ac:dyDescent="0.45"/>
    <row r="569" s="1" customFormat="1" x14ac:dyDescent="0.45"/>
    <row r="570" s="1" customFormat="1" x14ac:dyDescent="0.45"/>
    <row r="571" s="1" customFormat="1" x14ac:dyDescent="0.45"/>
    <row r="572" s="1" customFormat="1" x14ac:dyDescent="0.45"/>
    <row r="573" s="1" customFormat="1" x14ac:dyDescent="0.45"/>
    <row r="574" s="1" customFormat="1" x14ac:dyDescent="0.45"/>
    <row r="575" s="1" customFormat="1" x14ac:dyDescent="0.45"/>
    <row r="576" s="1" customFormat="1" x14ac:dyDescent="0.45"/>
    <row r="577" s="1" customFormat="1" x14ac:dyDescent="0.45"/>
    <row r="578" s="1" customFormat="1" x14ac:dyDescent="0.45"/>
    <row r="579" s="1" customFormat="1" x14ac:dyDescent="0.45"/>
    <row r="580" s="1" customFormat="1" x14ac:dyDescent="0.45"/>
    <row r="581" s="1" customFormat="1" x14ac:dyDescent="0.45"/>
    <row r="582" s="1" customFormat="1" x14ac:dyDescent="0.45"/>
  </sheetData>
  <sheetProtection algorithmName="SHA-512" hashValue="x9xn7UHsTel6zgOTWdZUCor56sn4SRLarJsxleFuXZ5Xx5dZQwkg7JovbU1W4k534pHT8nLxXqehkauFmZilNA==" saltValue="/9x69jW6/2NlPZQQ3TyF7Q==" spinCount="100000" sheet="1" selectLockedCells="1"/>
  <mergeCells count="3">
    <mergeCell ref="B23:H23"/>
    <mergeCell ref="B24:H24"/>
    <mergeCell ref="B25:H25"/>
  </mergeCells>
  <conditionalFormatting sqref="H9">
    <cfRule type="expression" dxfId="3" priority="3">
      <formula>$H$9&lt;0</formula>
    </cfRule>
    <cfRule type="expression" dxfId="2" priority="4">
      <formula>$H$9&gt;0</formula>
    </cfRule>
  </conditionalFormatting>
  <conditionalFormatting sqref="H20">
    <cfRule type="expression" dxfId="1" priority="1">
      <formula>$H$20&gt;0</formula>
    </cfRule>
    <cfRule type="expression" dxfId="0" priority="2">
      <formula>$H$20&lt;0</formula>
    </cfRule>
  </conditionalFormatting>
  <pageMargins left="0.7" right="0.7" top="0.75" bottom="0.75" header="0.3" footer="0.3"/>
  <pageSetup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00AA2-35DC-4105-AE14-BEAF4720F2B3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Fall Price Estimator</vt:lpstr>
      <vt:lpstr>Sheet1</vt:lpstr>
      <vt:lpstr>'Fall Price Estimator'!Print_Area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Barron</dc:creator>
  <cp:lastModifiedBy>Shay Foulk</cp:lastModifiedBy>
  <dcterms:created xsi:type="dcterms:W3CDTF">2022-03-23T12:17:35Z</dcterms:created>
  <dcterms:modified xsi:type="dcterms:W3CDTF">2023-05-18T13:36:07Z</dcterms:modified>
</cp:coreProperties>
</file>